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10" windowHeight="1101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'Всего-дор'!$A$1:$AA$120</definedName>
  </definedNames>
  <calcPr calcId="145621" iterate="1"/>
</workbook>
</file>

<file path=xl/calcChain.xml><?xml version="1.0" encoding="utf-8"?>
<calcChain xmlns="http://schemas.openxmlformats.org/spreadsheetml/2006/main">
  <c r="T98" i="4" l="1"/>
  <c r="T71" i="4"/>
  <c r="Z59" i="4" l="1"/>
  <c r="T61" i="4"/>
  <c r="T31" i="4" l="1"/>
  <c r="W71" i="4" l="1"/>
  <c r="W24" i="4" l="1"/>
  <c r="Z42" i="4"/>
  <c r="Z39" i="4"/>
  <c r="W25" i="4"/>
  <c r="W28" i="4"/>
  <c r="Z40" i="4"/>
  <c r="Z37" i="4"/>
  <c r="V60" i="4" l="1"/>
  <c r="Z28" i="4" l="1"/>
  <c r="Y25" i="4"/>
  <c r="X25" i="4"/>
  <c r="U24" i="4"/>
  <c r="V24" i="4"/>
  <c r="X24" i="4"/>
  <c r="Y24" i="4"/>
  <c r="Z45" i="4"/>
  <c r="Z44" i="4"/>
  <c r="Z43" i="4"/>
  <c r="T26" i="4" l="1"/>
  <c r="T18" i="4" s="1"/>
  <c r="U60" i="4" l="1"/>
  <c r="T25" i="4"/>
  <c r="Z33" i="4" l="1"/>
  <c r="Z34" i="4"/>
  <c r="Z35" i="4"/>
  <c r="Z25" i="4" s="1"/>
  <c r="Z36" i="4"/>
  <c r="Z31" i="4" l="1"/>
  <c r="T24" i="4"/>
  <c r="Z99" i="4" l="1"/>
  <c r="Z98" i="4"/>
  <c r="Z102" i="4" l="1"/>
  <c r="U49" i="4" l="1"/>
  <c r="V49" i="4"/>
  <c r="W49" i="4"/>
  <c r="X49" i="4"/>
  <c r="Y49" i="4"/>
  <c r="T49" i="4"/>
  <c r="W76" i="4" l="1"/>
  <c r="X76" i="4"/>
  <c r="Y76" i="4"/>
  <c r="U109" i="4" l="1"/>
  <c r="V109" i="4"/>
  <c r="W109" i="4"/>
  <c r="X109" i="4"/>
  <c r="Y109" i="4"/>
  <c r="T109" i="4"/>
  <c r="Z109" i="4" l="1"/>
  <c r="Z104" i="4"/>
  <c r="Z96" i="4" l="1"/>
  <c r="Z97" i="4"/>
  <c r="U48" i="4"/>
  <c r="V48" i="4"/>
  <c r="V19" i="4" s="1"/>
  <c r="X48" i="4"/>
  <c r="X19" i="4" s="1"/>
  <c r="V46" i="4"/>
  <c r="W46" i="4"/>
  <c r="X46" i="4"/>
  <c r="Y46" i="4"/>
  <c r="Z58" i="4"/>
  <c r="U46" i="4"/>
  <c r="Z56" i="4"/>
  <c r="Z57" i="4"/>
  <c r="Z55" i="4"/>
  <c r="Z54" i="4" l="1"/>
  <c r="T27" i="4" l="1"/>
  <c r="Z61" i="4"/>
  <c r="Z62" i="4"/>
  <c r="T60" i="4"/>
  <c r="T46" i="4" s="1"/>
  <c r="Z46" i="4" s="1"/>
  <c r="Z26" i="4"/>
  <c r="Z27" i="4" l="1"/>
  <c r="Z60" i="4"/>
  <c r="Z29" i="4"/>
  <c r="Z24" i="4" s="1"/>
  <c r="Z17" i="4" l="1"/>
  <c r="Z53" i="4" l="1"/>
  <c r="Y70" i="4"/>
  <c r="X70" i="4"/>
  <c r="W70" i="4"/>
  <c r="V70" i="4"/>
  <c r="U70" i="4"/>
  <c r="T70" i="4"/>
  <c r="Z63" i="4" l="1"/>
  <c r="Z49" i="4" s="1"/>
  <c r="Z30" i="4" l="1"/>
  <c r="Z91" i="4"/>
  <c r="Z87" i="4"/>
  <c r="Z76" i="4"/>
  <c r="X108" i="4" l="1"/>
  <c r="T108" i="4"/>
  <c r="U108" i="4"/>
  <c r="V108" i="4"/>
  <c r="W108" i="4"/>
  <c r="T80" i="4"/>
  <c r="U80" i="4"/>
  <c r="V80" i="4"/>
  <c r="W80" i="4"/>
  <c r="X80" i="4"/>
  <c r="Z50" i="4" l="1"/>
  <c r="U47" i="4"/>
  <c r="U19" i="4" s="1"/>
  <c r="W47" i="4"/>
  <c r="W19" i="4" s="1"/>
  <c r="Z67" i="4" l="1"/>
  <c r="Z48" i="4" l="1"/>
  <c r="Z71" i="4" l="1"/>
  <c r="Y108" i="4" l="1"/>
  <c r="W100" i="4" l="1"/>
  <c r="X100" i="4"/>
  <c r="Y100" i="4"/>
  <c r="T69" i="4" l="1"/>
  <c r="V69" i="4"/>
  <c r="W69" i="4"/>
  <c r="X69" i="4"/>
  <c r="Y69" i="4"/>
  <c r="Y80" i="4" l="1"/>
  <c r="Z93" i="4"/>
  <c r="T100" i="4" l="1"/>
  <c r="V100" i="4"/>
  <c r="U100" i="4" l="1"/>
  <c r="Z51" i="4" l="1"/>
  <c r="Z65" i="4"/>
  <c r="Z82" i="4" l="1"/>
  <c r="Z66" i="4" l="1"/>
  <c r="Y22" i="4" l="1"/>
  <c r="Y47" i="4"/>
  <c r="Y19" i="4" s="1"/>
  <c r="U79" i="4" l="1"/>
  <c r="V79" i="4"/>
  <c r="W79" i="4"/>
  <c r="X79" i="4"/>
  <c r="Y79" i="4"/>
  <c r="T79" i="4"/>
  <c r="W68" i="4" l="1"/>
  <c r="W23" i="4" s="1"/>
  <c r="W15" i="4" s="1"/>
  <c r="V68" i="4"/>
  <c r="X68" i="4"/>
  <c r="X23" i="4" s="1"/>
  <c r="X15" i="4" s="1"/>
  <c r="T68" i="4"/>
  <c r="Y68" i="4"/>
  <c r="U68" i="4"/>
  <c r="Y23" i="4"/>
  <c r="Y15" i="4" s="1"/>
  <c r="V23" i="4"/>
  <c r="V15" i="4" s="1"/>
  <c r="U69" i="4"/>
  <c r="U20" i="4" s="1"/>
  <c r="V20" i="4"/>
  <c r="W20" i="4"/>
  <c r="X20" i="4"/>
  <c r="Y20" i="4"/>
  <c r="Z20" i="4" s="1"/>
  <c r="Z69" i="4"/>
  <c r="T20" i="4"/>
  <c r="Z111" i="4"/>
  <c r="Z73" i="4"/>
  <c r="Z74" i="4"/>
  <c r="Z70" i="4" s="1"/>
  <c r="Z75" i="4"/>
  <c r="Z77" i="4"/>
  <c r="Z78" i="4"/>
  <c r="Z83" i="4"/>
  <c r="Z85" i="4"/>
  <c r="Z86" i="4"/>
  <c r="Z89" i="4"/>
  <c r="Z90" i="4"/>
  <c r="Z95" i="4"/>
  <c r="Z106" i="4"/>
  <c r="Z108" i="4"/>
  <c r="Z113" i="4"/>
  <c r="Z115" i="4"/>
  <c r="Z100" i="4" l="1"/>
  <c r="Z80" i="4"/>
  <c r="Z18" i="4" l="1"/>
  <c r="Z52" i="4" l="1"/>
  <c r="T23" i="4" l="1"/>
  <c r="Z64" i="4" l="1"/>
  <c r="Z94" i="4"/>
  <c r="U23" i="4" l="1"/>
  <c r="Z23" i="4" s="1"/>
  <c r="Z92" i="4"/>
  <c r="Z84" i="4"/>
  <c r="Z88" i="4"/>
  <c r="Z81" i="4"/>
  <c r="T22" i="4"/>
  <c r="U22" i="4"/>
  <c r="V22" i="4"/>
  <c r="W22" i="4"/>
  <c r="X22" i="4"/>
  <c r="U15" i="4" l="1"/>
  <c r="Z79" i="4"/>
  <c r="Z22" i="4"/>
  <c r="Z68" i="4" l="1"/>
  <c r="T21" i="4"/>
  <c r="U21" i="4"/>
  <c r="V21" i="4"/>
  <c r="Z21" i="4" l="1"/>
  <c r="Z19" i="4"/>
  <c r="Z47" i="4"/>
  <c r="T15" i="4" l="1"/>
  <c r="Z15" i="4" s="1"/>
</calcChain>
</file>

<file path=xl/sharedStrings.xml><?xml version="1.0" encoding="utf-8"?>
<sst xmlns="http://schemas.openxmlformats.org/spreadsheetml/2006/main" count="722" uniqueCount="139">
  <si>
    <t>раздел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</si>
  <si>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</si>
  <si>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</si>
  <si>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</si>
  <si>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</si>
  <si>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</si>
  <si>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</si>
  <si>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</si>
  <si>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</si>
  <si>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</si>
  <si>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</si>
  <si>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</si>
  <si>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</si>
  <si>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</si>
  <si>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</si>
  <si>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</si>
  <si>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</si>
  <si>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</si>
  <si>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</si>
  <si>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</si>
  <si>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</si>
  <si>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</si>
  <si>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</si>
  <si>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</si>
  <si>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</si>
  <si>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</si>
  <si>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</si>
  <si>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</si>
  <si>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</si>
  <si>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</si>
  <si>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</si>
  <si>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</si>
  <si>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</si>
  <si>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</si>
  <si>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</si>
  <si>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</si>
  <si>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</si>
  <si>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</si>
  <si>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</si>
  <si>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</si>
  <si>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</si>
  <si>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</si>
  <si>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</si>
  <si>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</si>
  <si>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</si>
  <si>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</si>
  <si>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</si>
  <si>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</si>
  <si>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</si>
  <si>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</si>
  <si>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</si>
  <si>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</si>
  <si>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</si>
  <si>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</si>
  <si>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</si>
  <si>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</si>
  <si>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</si>
  <si>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</si>
  <si>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</si>
  <si>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</si>
  <si>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</si>
  <si>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</si>
  <si>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</si>
  <si>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</si>
  <si>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</si>
  <si>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</si>
  <si>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t>Ш</t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</si>
  <si>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Пушкина»)  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</si>
  <si>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</si>
  <si>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</si>
  <si>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</si>
  <si>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</si>
  <si>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</si>
  <si>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</si>
  <si>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</si>
  <si>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</si>
  <si>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</si>
  <si>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</si>
  <si>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</si>
  <si>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</si>
  <si>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</si>
  <si>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</si>
  <si>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</si>
  <si>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</si>
  <si>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</si>
  <si>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</si>
  <si>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</si>
  <si>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</si>
  <si>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</si>
  <si>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</si>
  <si>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</si>
  <si>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</si>
  <si>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</si>
  <si>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</si>
  <si>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</si>
  <si>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</si>
  <si>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</si>
  <si>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</si>
  <si>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</si>
  <si>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</si>
  <si>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</si>
  <si>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</si>
  <si>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</si>
  <si>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</si>
  <si>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</si>
  <si>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</si>
  <si>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</si>
  <si>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</si>
  <si>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</si>
  <si>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</si>
  <si>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</si>
  <si>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</si>
  <si>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</si>
  <si>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</si>
  <si>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</si>
  <si>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</si>
  <si>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</si>
  <si>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</si>
  <si>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</si>
  <si>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</si>
  <si>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</si>
  <si>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</si>
  <si>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В.А. Клишин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</si>
  <si>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</si>
  <si>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</si>
  <si>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</si>
  <si>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</si>
  <si>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</si>
  <si>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</si>
  <si>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</si>
  <si>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</si>
  <si>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</si>
  <si>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</si>
  <si>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>+50</t>
  </si>
  <si>
    <t>-50</t>
  </si>
  <si>
    <t>-13021,9</t>
  </si>
  <si>
    <t>+770,4</t>
  </si>
  <si>
    <t>+12251,5</t>
  </si>
  <si>
    <t>Приложение 1  
к постановлению Администрации города Твери
от «02» февраля  2021 № 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</si>
</sst>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left" vertical="center" wrapText="1"/>
    </xf>
    <xf numFmtId="49" fontId="14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0"/>
  <sheetViews>
    <sheetView tabSelected="1" view="pageBreakPreview" topLeftCell="A2" zoomScale="80" zoomScaleNormal="70" zoomScaleSheetLayoutView="80" zoomScalePageLayoutView="80" workbookViewId="0">
      <selection activeCell="V2" sqref="V2:AA2"/>
    </sheetView>
  </sheetViews>
  <sheetFormatPr defaultColWidth="8.7109375" defaultRowHeight="15" outlineLevelCol="1" x14ac:dyDescent="0.25"/>
  <cols>
    <col min="1" max="9" width="2.28515625" style="35" customWidth="1"/>
    <col min="10" max="17" width="2.7109375" style="35" customWidth="1"/>
    <col min="18" max="18" width="69.7109375" style="36" customWidth="1"/>
    <col min="19" max="19" width="7.28515625" style="36" customWidth="1"/>
    <col min="20" max="20" width="12" style="35" customWidth="1"/>
    <col min="21" max="21" width="11.28515625" style="35" customWidth="1"/>
    <col min="22" max="22" width="11.7109375" style="35" customWidth="1"/>
    <col min="23" max="23" width="12.28515625" style="35" customWidth="1"/>
    <col min="24" max="24" width="11.42578125" style="35" customWidth="1"/>
    <col min="25" max="25" width="11.7109375" style="35" customWidth="1"/>
    <col min="26" max="26" width="12.28515625" style="37" bestFit="1" customWidth="1"/>
    <col min="27" max="27" width="11.28515625" style="35" customWidth="1"/>
    <col min="28" max="28" width="25.7109375" style="68" customWidth="1" outlineLevel="1"/>
    <col min="29" max="29" width="25" style="18" customWidth="1" outlineLevel="1"/>
    <col min="30" max="30" width="26.140625" style="18" customWidth="1"/>
    <col min="31" max="32" width="8.7109375" style="1"/>
    <col min="33" max="16384" width="8.7109375" style="19"/>
  </cols>
  <sheetData>
    <row r="1" spans="1:32" ht="45" hidden="1" customHeight="1" x14ac:dyDescent="0.25">
      <c r="V1" s="84" t="s">
        <v>44</v>
      </c>
      <c r="W1" s="84"/>
      <c r="X1" s="84"/>
      <c r="Y1" s="84"/>
      <c r="Z1" s="84"/>
      <c r="AA1" s="84"/>
    </row>
    <row r="2" spans="1:32" ht="41.4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1"/>
      <c r="S2" s="11"/>
      <c r="T2" s="29"/>
      <c r="U2" s="29"/>
      <c r="V2" s="72" t="s">
        <v>138</v>
      </c>
      <c r="W2" s="72"/>
      <c r="X2" s="72"/>
      <c r="Y2" s="72"/>
      <c r="Z2" s="72"/>
      <c r="AA2" s="72"/>
    </row>
    <row r="3" spans="1:32" ht="13.15" customHeight="1" x14ac:dyDescent="0.25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32" x14ac:dyDescent="0.25">
      <c r="A4" s="72" t="s">
        <v>43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32" ht="13.15" customHeight="1" x14ac:dyDescent="0.25">
      <c r="A5" s="72" t="s">
        <v>45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32" ht="13.15" customHeight="1" x14ac:dyDescent="0.25">
      <c r="A6" s="72" t="s">
        <v>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pans="1:3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32" ht="14.25" x14ac:dyDescent="0.25">
      <c r="A8" s="7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32" ht="16.149999999999999" customHeight="1" x14ac:dyDescent="0.25">
      <c r="A9" s="73" t="s">
        <v>45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pans="1:32" ht="24" customHeight="1" x14ac:dyDescent="0.25">
      <c r="A10" s="88" t="s">
        <v>116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3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1"/>
      <c r="S11" s="11"/>
      <c r="T11" s="12"/>
      <c r="U11" s="12"/>
      <c r="V11" s="29"/>
      <c r="W11" s="29"/>
      <c r="X11" s="29"/>
      <c r="Y11" s="29"/>
      <c r="Z11" s="28"/>
      <c r="AA11" s="29"/>
    </row>
    <row r="12" spans="1:32" s="20" customFormat="1" ht="33.6" customHeight="1" x14ac:dyDescent="0.25">
      <c r="A12" s="86" t="s">
        <v>10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 t="s">
        <v>7</v>
      </c>
      <c r="S12" s="86" t="s">
        <v>8</v>
      </c>
      <c r="T12" s="86" t="s">
        <v>37</v>
      </c>
      <c r="U12" s="86"/>
      <c r="V12" s="86"/>
      <c r="W12" s="86"/>
      <c r="X12" s="86"/>
      <c r="Y12" s="86"/>
      <c r="Z12" s="86" t="s">
        <v>4</v>
      </c>
      <c r="AA12" s="87"/>
      <c r="AB12" s="68"/>
      <c r="AC12" s="31"/>
      <c r="AD12" s="31"/>
      <c r="AE12" s="30"/>
      <c r="AF12" s="30"/>
    </row>
    <row r="13" spans="1:32" s="20" customFormat="1" ht="65.45" customHeight="1" x14ac:dyDescent="0.25">
      <c r="A13" s="86" t="s">
        <v>39</v>
      </c>
      <c r="B13" s="86"/>
      <c r="C13" s="86"/>
      <c r="D13" s="86" t="s">
        <v>0</v>
      </c>
      <c r="E13" s="86"/>
      <c r="F13" s="86" t="s">
        <v>14</v>
      </c>
      <c r="G13" s="86"/>
      <c r="H13" s="86" t="s">
        <v>15</v>
      </c>
      <c r="I13" s="86"/>
      <c r="J13" s="86"/>
      <c r="K13" s="86"/>
      <c r="L13" s="86"/>
      <c r="M13" s="86"/>
      <c r="N13" s="86"/>
      <c r="O13" s="86"/>
      <c r="P13" s="86"/>
      <c r="Q13" s="86"/>
      <c r="R13" s="87"/>
      <c r="S13" s="87"/>
      <c r="T13" s="64">
        <v>2021</v>
      </c>
      <c r="U13" s="64">
        <v>2022</v>
      </c>
      <c r="V13" s="64">
        <v>2023</v>
      </c>
      <c r="W13" s="64">
        <v>2024</v>
      </c>
      <c r="X13" s="64">
        <v>2025</v>
      </c>
      <c r="Y13" s="64">
        <v>2026</v>
      </c>
      <c r="Z13" s="64" t="s">
        <v>5</v>
      </c>
      <c r="AA13" s="64" t="s">
        <v>33</v>
      </c>
      <c r="AB13" s="68"/>
      <c r="AC13" s="31"/>
      <c r="AD13" s="31"/>
      <c r="AE13" s="30"/>
      <c r="AF13" s="30"/>
    </row>
    <row r="14" spans="1:32" s="21" customFormat="1" x14ac:dyDescent="0.25">
      <c r="A14" s="64">
        <v>1</v>
      </c>
      <c r="B14" s="64">
        <v>2</v>
      </c>
      <c r="C14" s="64">
        <v>3</v>
      </c>
      <c r="D14" s="64">
        <v>4</v>
      </c>
      <c r="E14" s="64">
        <v>5</v>
      </c>
      <c r="F14" s="64">
        <v>6</v>
      </c>
      <c r="G14" s="64">
        <v>7</v>
      </c>
      <c r="H14" s="64">
        <v>8</v>
      </c>
      <c r="I14" s="64">
        <v>9</v>
      </c>
      <c r="J14" s="64">
        <v>10</v>
      </c>
      <c r="K14" s="64">
        <v>11</v>
      </c>
      <c r="L14" s="64">
        <v>12</v>
      </c>
      <c r="M14" s="64">
        <v>13</v>
      </c>
      <c r="N14" s="64">
        <v>14</v>
      </c>
      <c r="O14" s="64">
        <v>15</v>
      </c>
      <c r="P14" s="64">
        <v>16</v>
      </c>
      <c r="Q14" s="64">
        <v>17</v>
      </c>
      <c r="R14" s="64">
        <v>18</v>
      </c>
      <c r="S14" s="64">
        <v>19</v>
      </c>
      <c r="T14" s="64">
        <v>20</v>
      </c>
      <c r="U14" s="64">
        <v>21</v>
      </c>
      <c r="V14" s="64">
        <v>22</v>
      </c>
      <c r="W14" s="64">
        <v>23</v>
      </c>
      <c r="X14" s="64">
        <v>24</v>
      </c>
      <c r="Y14" s="64">
        <v>25</v>
      </c>
      <c r="Z14" s="64">
        <v>26</v>
      </c>
      <c r="AA14" s="64">
        <v>27</v>
      </c>
      <c r="AB14" s="69"/>
      <c r="AC14" s="32"/>
      <c r="AD14" s="32"/>
      <c r="AE14" s="33"/>
      <c r="AF14" s="33"/>
    </row>
    <row r="15" spans="1:32" s="1" customFormat="1" ht="34.1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 t="s">
        <v>27</v>
      </c>
      <c r="S15" s="57" t="s">
        <v>34</v>
      </c>
      <c r="T15" s="58">
        <f t="shared" ref="T15:Y15" si="0">T23+T100</f>
        <v>1536008.2999999998</v>
      </c>
      <c r="U15" s="58">
        <f t="shared" si="0"/>
        <v>1611189</v>
      </c>
      <c r="V15" s="58">
        <f t="shared" si="0"/>
        <v>1469785.4</v>
      </c>
      <c r="W15" s="58">
        <f t="shared" si="0"/>
        <v>487839.89999999997</v>
      </c>
      <c r="X15" s="58">
        <f t="shared" si="0"/>
        <v>569070.69999999995</v>
      </c>
      <c r="Y15" s="58">
        <f t="shared" si="0"/>
        <v>588532.19999999995</v>
      </c>
      <c r="Z15" s="58">
        <f>T15+U15+V15+W15+X15+Y15</f>
        <v>6262425.5</v>
      </c>
      <c r="AA15" s="57">
        <v>2026</v>
      </c>
      <c r="AB15" s="68"/>
      <c r="AC15" s="18"/>
      <c r="AD15" s="18"/>
    </row>
    <row r="16" spans="1:32" s="10" customFormat="1" ht="42.6" customHeight="1" x14ac:dyDescent="0.25">
      <c r="A16" s="15"/>
      <c r="B16" s="15"/>
      <c r="C16" s="15"/>
      <c r="D16" s="15"/>
      <c r="E16" s="15"/>
      <c r="F16" s="15"/>
      <c r="G16" s="15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3" t="s">
        <v>96</v>
      </c>
      <c r="S16" s="6"/>
      <c r="T16" s="5"/>
      <c r="U16" s="5"/>
      <c r="V16" s="3"/>
      <c r="W16" s="3"/>
      <c r="X16" s="3"/>
      <c r="Y16" s="3"/>
      <c r="Z16" s="3"/>
      <c r="AA16" s="6"/>
      <c r="AB16" s="68"/>
      <c r="AC16" s="18"/>
      <c r="AD16" s="18"/>
      <c r="AE16" s="1"/>
      <c r="AF16" s="1"/>
    </row>
    <row r="17" spans="1:32" s="10" customFormat="1" ht="54" customHeight="1" x14ac:dyDescent="0.25">
      <c r="A17" s="15"/>
      <c r="B17" s="15"/>
      <c r="C17" s="15"/>
      <c r="D17" s="15"/>
      <c r="E17" s="15"/>
      <c r="F17" s="15"/>
      <c r="G17" s="15"/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7" t="s">
        <v>97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68"/>
      <c r="AC17" s="18"/>
      <c r="AD17" s="18"/>
      <c r="AE17" s="1"/>
      <c r="AF17" s="1"/>
    </row>
    <row r="18" spans="1:32" s="10" customFormat="1" ht="45" x14ac:dyDescent="0.25">
      <c r="A18" s="15"/>
      <c r="B18" s="15"/>
      <c r="C18" s="15"/>
      <c r="D18" s="15"/>
      <c r="E18" s="15"/>
      <c r="F18" s="15"/>
      <c r="G18" s="15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7" t="s">
        <v>98</v>
      </c>
      <c r="S18" s="6" t="s">
        <v>35</v>
      </c>
      <c r="T18" s="5">
        <f>T26</f>
        <v>11.4</v>
      </c>
      <c r="U18" s="5"/>
      <c r="V18" s="5"/>
      <c r="W18" s="5"/>
      <c r="X18" s="5"/>
      <c r="Y18" s="5"/>
      <c r="Z18" s="3">
        <f t="shared" ref="Z18:Z67" si="1">T18+U18+V18+W18+X18+Y18</f>
        <v>11.4</v>
      </c>
      <c r="AA18" s="6">
        <v>2021</v>
      </c>
      <c r="AB18" s="68"/>
      <c r="AC18" s="18"/>
      <c r="AD18" s="18"/>
      <c r="AE18" s="1"/>
      <c r="AF18" s="1"/>
    </row>
    <row r="19" spans="1:32" s="10" customFormat="1" ht="30" x14ac:dyDescent="0.25">
      <c r="A19" s="15"/>
      <c r="B19" s="15"/>
      <c r="C19" s="15"/>
      <c r="D19" s="15"/>
      <c r="E19" s="15"/>
      <c r="F19" s="15"/>
      <c r="G19" s="15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7" t="s">
        <v>99</v>
      </c>
      <c r="S19" s="6" t="s">
        <v>35</v>
      </c>
      <c r="T19" s="5"/>
      <c r="U19" s="5">
        <f t="shared" ref="U19:Y19" si="2">U47+U48</f>
        <v>5.2</v>
      </c>
      <c r="V19" s="5">
        <f t="shared" si="2"/>
        <v>0.3</v>
      </c>
      <c r="W19" s="5">
        <f t="shared" si="2"/>
        <v>0.2</v>
      </c>
      <c r="X19" s="5">
        <f t="shared" si="2"/>
        <v>0.3</v>
      </c>
      <c r="Y19" s="5">
        <f t="shared" si="2"/>
        <v>0.2</v>
      </c>
      <c r="Z19" s="3">
        <f t="shared" si="1"/>
        <v>6.2</v>
      </c>
      <c r="AA19" s="6">
        <v>2026</v>
      </c>
      <c r="AB19" s="68"/>
      <c r="AC19" s="18"/>
      <c r="AD19" s="18"/>
      <c r="AE19" s="1"/>
      <c r="AF19" s="1"/>
    </row>
    <row r="20" spans="1:32" s="10" customFormat="1" ht="31.5" customHeight="1" x14ac:dyDescent="0.25">
      <c r="A20" s="15"/>
      <c r="B20" s="15"/>
      <c r="C20" s="15"/>
      <c r="D20" s="15"/>
      <c r="E20" s="15"/>
      <c r="F20" s="15"/>
      <c r="G20" s="15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7" t="s">
        <v>100</v>
      </c>
      <c r="S20" s="6" t="s">
        <v>35</v>
      </c>
      <c r="T20" s="5">
        <f t="shared" ref="T20:Y20" si="3">T69</f>
        <v>5804.6</v>
      </c>
      <c r="U20" s="5">
        <f t="shared" si="3"/>
        <v>5804.6</v>
      </c>
      <c r="V20" s="5">
        <f t="shared" si="3"/>
        <v>5804.6</v>
      </c>
      <c r="W20" s="5">
        <f t="shared" si="3"/>
        <v>5804.6</v>
      </c>
      <c r="X20" s="5">
        <f t="shared" si="3"/>
        <v>5804.6</v>
      </c>
      <c r="Y20" s="5">
        <f t="shared" si="3"/>
        <v>5804.6</v>
      </c>
      <c r="Z20" s="3">
        <f>Y20</f>
        <v>5804.6</v>
      </c>
      <c r="AA20" s="6">
        <v>2026</v>
      </c>
      <c r="AB20" s="68"/>
      <c r="AC20" s="18"/>
      <c r="AD20" s="18"/>
      <c r="AE20" s="1"/>
      <c r="AF20" s="1"/>
    </row>
    <row r="21" spans="1:32" s="10" customFormat="1" ht="63" hidden="1" customHeight="1" x14ac:dyDescent="0.25">
      <c r="A21" s="15"/>
      <c r="B21" s="15"/>
      <c r="C21" s="15"/>
      <c r="D21" s="15"/>
      <c r="E21" s="15"/>
      <c r="F21" s="15"/>
      <c r="G21" s="15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7" t="s">
        <v>101</v>
      </c>
      <c r="S21" s="6" t="s">
        <v>35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/>
      <c r="X21" s="5"/>
      <c r="Y21" s="5"/>
      <c r="Z21" s="3" t="e">
        <f t="shared" si="1"/>
        <v>#REF!</v>
      </c>
      <c r="AA21" s="6">
        <v>2026</v>
      </c>
      <c r="AB21" s="68"/>
      <c r="AC21" s="18"/>
      <c r="AD21" s="18"/>
      <c r="AE21" s="1"/>
      <c r="AF21" s="1"/>
    </row>
    <row r="22" spans="1:32" s="10" customFormat="1" ht="30" hidden="1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7" t="s">
        <v>102</v>
      </c>
      <c r="S22" s="6" t="s">
        <v>36</v>
      </c>
      <c r="T22" s="5">
        <f t="shared" ref="T22:Y22" si="4">T109</f>
        <v>320</v>
      </c>
      <c r="U22" s="5">
        <f t="shared" si="4"/>
        <v>320</v>
      </c>
      <c r="V22" s="5">
        <f t="shared" si="4"/>
        <v>320</v>
      </c>
      <c r="W22" s="5">
        <f t="shared" si="4"/>
        <v>320</v>
      </c>
      <c r="X22" s="5">
        <f t="shared" si="4"/>
        <v>320</v>
      </c>
      <c r="Y22" s="5">
        <f t="shared" si="4"/>
        <v>320</v>
      </c>
      <c r="Z22" s="3">
        <f t="shared" si="1"/>
        <v>1920</v>
      </c>
      <c r="AA22" s="6">
        <v>2026</v>
      </c>
      <c r="AB22" s="68"/>
      <c r="AC22" s="18"/>
      <c r="AD22" s="18"/>
      <c r="AE22" s="1"/>
      <c r="AF22" s="1"/>
    </row>
    <row r="23" spans="1:32" ht="36.6" customHeight="1" x14ac:dyDescent="0.25">
      <c r="A23" s="43"/>
      <c r="B23" s="43"/>
      <c r="C23" s="43"/>
      <c r="D23" s="43" t="s">
        <v>11</v>
      </c>
      <c r="E23" s="43" t="s">
        <v>21</v>
      </c>
      <c r="F23" s="43" t="s">
        <v>11</v>
      </c>
      <c r="G23" s="43" t="s">
        <v>20</v>
      </c>
      <c r="H23" s="43" t="s">
        <v>11</v>
      </c>
      <c r="I23" s="43" t="s">
        <v>19</v>
      </c>
      <c r="J23" s="43" t="s">
        <v>12</v>
      </c>
      <c r="K23" s="43" t="s">
        <v>11</v>
      </c>
      <c r="L23" s="43" t="s">
        <v>11</v>
      </c>
      <c r="M23" s="43" t="s">
        <v>11</v>
      </c>
      <c r="N23" s="43" t="s">
        <v>11</v>
      </c>
      <c r="O23" s="43" t="s">
        <v>11</v>
      </c>
      <c r="P23" s="43" t="s">
        <v>11</v>
      </c>
      <c r="Q23" s="43" t="s">
        <v>11</v>
      </c>
      <c r="R23" s="44" t="s">
        <v>103</v>
      </c>
      <c r="S23" s="45" t="s">
        <v>34</v>
      </c>
      <c r="T23" s="46">
        <f t="shared" ref="T23:Y23" si="5">T24+T46+T68</f>
        <v>1536008.2999999998</v>
      </c>
      <c r="U23" s="46">
        <f t="shared" si="5"/>
        <v>1611189</v>
      </c>
      <c r="V23" s="46">
        <f t="shared" si="5"/>
        <v>1469785.4</v>
      </c>
      <c r="W23" s="46">
        <f t="shared" si="5"/>
        <v>487839.89999999997</v>
      </c>
      <c r="X23" s="46">
        <f t="shared" si="5"/>
        <v>569070.69999999995</v>
      </c>
      <c r="Y23" s="46">
        <f t="shared" si="5"/>
        <v>588532.19999999995</v>
      </c>
      <c r="Z23" s="46">
        <f>T23+U23+V23+W23+X23+Y23</f>
        <v>6262425.5</v>
      </c>
      <c r="AA23" s="45">
        <v>2026</v>
      </c>
    </row>
    <row r="24" spans="1:32" s="22" customFormat="1" ht="49.9" customHeight="1" x14ac:dyDescent="0.25">
      <c r="A24" s="48"/>
      <c r="B24" s="48"/>
      <c r="C24" s="48"/>
      <c r="D24" s="48" t="s">
        <v>11</v>
      </c>
      <c r="E24" s="48" t="s">
        <v>21</v>
      </c>
      <c r="F24" s="48" t="s">
        <v>11</v>
      </c>
      <c r="G24" s="48" t="s">
        <v>20</v>
      </c>
      <c r="H24" s="48" t="s">
        <v>11</v>
      </c>
      <c r="I24" s="48" t="s">
        <v>19</v>
      </c>
      <c r="J24" s="48" t="s">
        <v>12</v>
      </c>
      <c r="K24" s="48" t="s">
        <v>11</v>
      </c>
      <c r="L24" s="48" t="s">
        <v>12</v>
      </c>
      <c r="M24" s="48" t="s">
        <v>11</v>
      </c>
      <c r="N24" s="48" t="s">
        <v>11</v>
      </c>
      <c r="O24" s="48" t="s">
        <v>11</v>
      </c>
      <c r="P24" s="48" t="s">
        <v>11</v>
      </c>
      <c r="Q24" s="48" t="s">
        <v>11</v>
      </c>
      <c r="R24" s="49" t="s">
        <v>26</v>
      </c>
      <c r="S24" s="50" t="s">
        <v>34</v>
      </c>
      <c r="T24" s="51">
        <f>T29+T31+T43</f>
        <v>57523</v>
      </c>
      <c r="U24" s="51">
        <f t="shared" ref="U24:Y24" si="6">U29+U31+U43</f>
        <v>0</v>
      </c>
      <c r="V24" s="51">
        <f t="shared" si="6"/>
        <v>0</v>
      </c>
      <c r="W24" s="51">
        <f>W29+W31+W43+W37+W40</f>
        <v>55000</v>
      </c>
      <c r="X24" s="51">
        <f t="shared" si="6"/>
        <v>136230.79999999999</v>
      </c>
      <c r="Y24" s="51">
        <f t="shared" si="6"/>
        <v>155692.29999999999</v>
      </c>
      <c r="Z24" s="51">
        <f>Z29+Z31+Z43+Z37+Z40</f>
        <v>404446.1</v>
      </c>
      <c r="AA24" s="50">
        <v>2026</v>
      </c>
      <c r="AB24" s="70"/>
      <c r="AC24" s="16"/>
      <c r="AD24" s="16"/>
      <c r="AE24" s="17"/>
      <c r="AF24" s="17"/>
    </row>
    <row r="25" spans="1:32" s="2" customFormat="1" ht="29.25" x14ac:dyDescent="0.25">
      <c r="A25" s="14"/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  <c r="R25" s="13" t="s">
        <v>53</v>
      </c>
      <c r="S25" s="6" t="s">
        <v>2</v>
      </c>
      <c r="T25" s="5">
        <f>T35</f>
        <v>0.6</v>
      </c>
      <c r="U25" s="5"/>
      <c r="V25" s="5"/>
      <c r="W25" s="5">
        <f>W39+W42</f>
        <v>1.18</v>
      </c>
      <c r="X25" s="5">
        <f>X45</f>
        <v>0.7</v>
      </c>
      <c r="Y25" s="5">
        <f>Y45</f>
        <v>0.8</v>
      </c>
      <c r="Z25" s="3">
        <f>Z35+Z45+Z39+Z42</f>
        <v>3.2800000000000002</v>
      </c>
      <c r="AA25" s="6">
        <v>2026</v>
      </c>
      <c r="AB25" s="70"/>
      <c r="AC25" s="16"/>
      <c r="AD25" s="16"/>
      <c r="AE25" s="17"/>
      <c r="AF25" s="17"/>
    </row>
    <row r="26" spans="1:32" s="2" customFormat="1" ht="30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4"/>
      <c r="O26" s="14"/>
      <c r="P26" s="14"/>
      <c r="Q26" s="14"/>
      <c r="R26" s="13" t="s">
        <v>54</v>
      </c>
      <c r="S26" s="6" t="s">
        <v>35</v>
      </c>
      <c r="T26" s="5">
        <f>T36</f>
        <v>11.4</v>
      </c>
      <c r="U26" s="5"/>
      <c r="V26" s="5"/>
      <c r="W26" s="5"/>
      <c r="X26" s="5"/>
      <c r="Y26" s="5"/>
      <c r="Z26" s="3">
        <f>Z36</f>
        <v>11.4</v>
      </c>
      <c r="AA26" s="6">
        <v>2021</v>
      </c>
      <c r="AB26" s="70"/>
      <c r="AC26" s="16"/>
      <c r="AD26" s="16"/>
      <c r="AE26" s="17"/>
      <c r="AF26" s="17"/>
    </row>
    <row r="27" spans="1:32" s="2" customFormat="1" ht="44.25" x14ac:dyDescent="0.25">
      <c r="A27" s="14"/>
      <c r="B27" s="14"/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4"/>
      <c r="N27" s="14"/>
      <c r="O27" s="14"/>
      <c r="P27" s="14"/>
      <c r="Q27" s="14"/>
      <c r="R27" s="13" t="s">
        <v>55</v>
      </c>
      <c r="S27" s="6" t="s">
        <v>2</v>
      </c>
      <c r="T27" s="5">
        <f>T30</f>
        <v>0.3</v>
      </c>
      <c r="U27" s="5"/>
      <c r="V27" s="5"/>
      <c r="W27" s="5"/>
      <c r="X27" s="5"/>
      <c r="Y27" s="5"/>
      <c r="Z27" s="3">
        <f t="shared" si="1"/>
        <v>0.3</v>
      </c>
      <c r="AA27" s="6">
        <v>2021</v>
      </c>
      <c r="AB27" s="70"/>
      <c r="AC27" s="16"/>
      <c r="AD27" s="16"/>
      <c r="AE27" s="17"/>
      <c r="AF27" s="17"/>
    </row>
    <row r="28" spans="1:32" s="2" customFormat="1" ht="44.25" x14ac:dyDescent="0.25">
      <c r="A28" s="14"/>
      <c r="B28" s="14"/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4"/>
      <c r="N28" s="14"/>
      <c r="O28" s="14"/>
      <c r="P28" s="14"/>
      <c r="Q28" s="14"/>
      <c r="R28" s="13" t="s">
        <v>127</v>
      </c>
      <c r="S28" s="6" t="s">
        <v>31</v>
      </c>
      <c r="T28" s="9"/>
      <c r="U28" s="9"/>
      <c r="V28" s="9"/>
      <c r="W28" s="9">
        <f>W38+W41+W44</f>
        <v>3</v>
      </c>
      <c r="X28" s="9"/>
      <c r="Y28" s="9"/>
      <c r="Z28" s="4">
        <f>T28+U28+V28+W28+X28+Y28</f>
        <v>3</v>
      </c>
      <c r="AA28" s="6">
        <v>2024</v>
      </c>
      <c r="AB28" s="70"/>
      <c r="AC28" s="16"/>
      <c r="AD28" s="16"/>
      <c r="AE28" s="17"/>
      <c r="AF28" s="17"/>
    </row>
    <row r="29" spans="1:32" s="2" customFormat="1" ht="33" customHeight="1" x14ac:dyDescent="0.25">
      <c r="A29" s="23" t="s">
        <v>11</v>
      </c>
      <c r="B29" s="23" t="s">
        <v>12</v>
      </c>
      <c r="C29" s="23" t="s">
        <v>13</v>
      </c>
      <c r="D29" s="23" t="s">
        <v>11</v>
      </c>
      <c r="E29" s="23" t="s">
        <v>21</v>
      </c>
      <c r="F29" s="23" t="s">
        <v>11</v>
      </c>
      <c r="G29" s="23" t="s">
        <v>20</v>
      </c>
      <c r="H29" s="23" t="s">
        <v>11</v>
      </c>
      <c r="I29" s="23" t="s">
        <v>19</v>
      </c>
      <c r="J29" s="23" t="s">
        <v>12</v>
      </c>
      <c r="K29" s="23" t="s">
        <v>11</v>
      </c>
      <c r="L29" s="23" t="s">
        <v>12</v>
      </c>
      <c r="M29" s="23" t="s">
        <v>11</v>
      </c>
      <c r="N29" s="23" t="s">
        <v>11</v>
      </c>
      <c r="O29" s="23" t="s">
        <v>11</v>
      </c>
      <c r="P29" s="23" t="s">
        <v>11</v>
      </c>
      <c r="Q29" s="23" t="s">
        <v>23</v>
      </c>
      <c r="R29" s="24" t="s">
        <v>49</v>
      </c>
      <c r="S29" s="25" t="s">
        <v>34</v>
      </c>
      <c r="T29" s="27">
        <v>18000</v>
      </c>
      <c r="U29" s="27"/>
      <c r="V29" s="27"/>
      <c r="W29" s="27"/>
      <c r="X29" s="27"/>
      <c r="Y29" s="27"/>
      <c r="Z29" s="27">
        <f t="shared" ref="Z29" si="7">T29+U29+V29+W29+X29+Y29</f>
        <v>18000</v>
      </c>
      <c r="AA29" s="25">
        <v>2021</v>
      </c>
      <c r="AB29" s="68"/>
      <c r="AC29" s="18"/>
      <c r="AD29" s="16"/>
      <c r="AE29" s="17"/>
      <c r="AF29" s="17"/>
    </row>
    <row r="30" spans="1:32" s="17" customFormat="1" ht="29.25" x14ac:dyDescent="0.25">
      <c r="A30" s="14"/>
      <c r="B30" s="14"/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4"/>
      <c r="N30" s="14"/>
      <c r="O30" s="14"/>
      <c r="P30" s="14"/>
      <c r="Q30" s="14"/>
      <c r="R30" s="13" t="s">
        <v>50</v>
      </c>
      <c r="S30" s="6" t="s">
        <v>2</v>
      </c>
      <c r="T30" s="5">
        <v>0.3</v>
      </c>
      <c r="U30" s="5"/>
      <c r="V30" s="5"/>
      <c r="W30" s="5"/>
      <c r="X30" s="5"/>
      <c r="Y30" s="5"/>
      <c r="Z30" s="3">
        <f>T30</f>
        <v>0.3</v>
      </c>
      <c r="AA30" s="6">
        <v>2021</v>
      </c>
      <c r="AB30" s="68"/>
      <c r="AC30" s="16"/>
      <c r="AD30" s="16"/>
    </row>
    <row r="31" spans="1:32" s="17" customFormat="1" ht="27.6" customHeight="1" x14ac:dyDescent="0.25">
      <c r="A31" s="23" t="s">
        <v>11</v>
      </c>
      <c r="B31" s="23" t="s">
        <v>12</v>
      </c>
      <c r="C31" s="23" t="s">
        <v>13</v>
      </c>
      <c r="D31" s="23" t="s">
        <v>11</v>
      </c>
      <c r="E31" s="23" t="s">
        <v>21</v>
      </c>
      <c r="F31" s="23" t="s">
        <v>11</v>
      </c>
      <c r="G31" s="23" t="s">
        <v>20</v>
      </c>
      <c r="H31" s="23" t="s">
        <v>11</v>
      </c>
      <c r="I31" s="23" t="s">
        <v>19</v>
      </c>
      <c r="J31" s="23" t="s">
        <v>12</v>
      </c>
      <c r="K31" s="23" t="s">
        <v>11</v>
      </c>
      <c r="L31" s="23" t="s">
        <v>12</v>
      </c>
      <c r="M31" s="23" t="s">
        <v>11</v>
      </c>
      <c r="N31" s="23" t="s">
        <v>11</v>
      </c>
      <c r="O31" s="23" t="s">
        <v>11</v>
      </c>
      <c r="P31" s="23" t="s">
        <v>11</v>
      </c>
      <c r="Q31" s="23" t="s">
        <v>11</v>
      </c>
      <c r="R31" s="75" t="s">
        <v>124</v>
      </c>
      <c r="S31" s="78" t="s">
        <v>34</v>
      </c>
      <c r="T31" s="27">
        <f>T33+T34+T32</f>
        <v>39523</v>
      </c>
      <c r="U31" s="27"/>
      <c r="V31" s="27"/>
      <c r="W31" s="27"/>
      <c r="X31" s="27"/>
      <c r="Y31" s="27"/>
      <c r="Z31" s="27">
        <f>SUM(T31:Y31)</f>
        <v>39523</v>
      </c>
      <c r="AA31" s="25">
        <v>2021</v>
      </c>
      <c r="AB31" s="70"/>
      <c r="AC31" s="34"/>
      <c r="AD31" s="16"/>
    </row>
    <row r="32" spans="1:32" s="17" customFormat="1" ht="26.45" customHeight="1" x14ac:dyDescent="0.25">
      <c r="A32" s="23" t="s">
        <v>11</v>
      </c>
      <c r="B32" s="23" t="s">
        <v>12</v>
      </c>
      <c r="C32" s="23" t="s">
        <v>13</v>
      </c>
      <c r="D32" s="23" t="s">
        <v>11</v>
      </c>
      <c r="E32" s="23" t="s">
        <v>21</v>
      </c>
      <c r="F32" s="23" t="s">
        <v>11</v>
      </c>
      <c r="G32" s="23" t="s">
        <v>20</v>
      </c>
      <c r="H32" s="23" t="s">
        <v>11</v>
      </c>
      <c r="I32" s="23" t="s">
        <v>19</v>
      </c>
      <c r="J32" s="23" t="s">
        <v>12</v>
      </c>
      <c r="K32" s="23" t="s">
        <v>11</v>
      </c>
      <c r="L32" s="23" t="s">
        <v>12</v>
      </c>
      <c r="M32" s="23" t="s">
        <v>11</v>
      </c>
      <c r="N32" s="23" t="s">
        <v>11</v>
      </c>
      <c r="O32" s="23" t="s">
        <v>11</v>
      </c>
      <c r="P32" s="23" t="s">
        <v>13</v>
      </c>
      <c r="Q32" s="23" t="s">
        <v>11</v>
      </c>
      <c r="R32" s="76"/>
      <c r="S32" s="79"/>
      <c r="T32" s="26">
        <v>828.1</v>
      </c>
      <c r="U32" s="27"/>
      <c r="V32" s="27"/>
      <c r="W32" s="27"/>
      <c r="X32" s="27"/>
      <c r="Y32" s="27"/>
      <c r="Z32" s="27"/>
      <c r="AA32" s="25"/>
      <c r="AB32" s="70"/>
      <c r="AC32" s="34"/>
      <c r="AD32" s="16"/>
    </row>
    <row r="33" spans="1:32" s="17" customFormat="1" ht="25.9" customHeight="1" x14ac:dyDescent="0.25">
      <c r="A33" s="23" t="s">
        <v>11</v>
      </c>
      <c r="B33" s="23" t="s">
        <v>12</v>
      </c>
      <c r="C33" s="23" t="s">
        <v>13</v>
      </c>
      <c r="D33" s="23" t="s">
        <v>11</v>
      </c>
      <c r="E33" s="23" t="s">
        <v>21</v>
      </c>
      <c r="F33" s="23" t="s">
        <v>11</v>
      </c>
      <c r="G33" s="23" t="s">
        <v>20</v>
      </c>
      <c r="H33" s="23" t="s">
        <v>11</v>
      </c>
      <c r="I33" s="23" t="s">
        <v>19</v>
      </c>
      <c r="J33" s="23" t="s">
        <v>12</v>
      </c>
      <c r="K33" s="23" t="s">
        <v>11</v>
      </c>
      <c r="L33" s="23" t="s">
        <v>12</v>
      </c>
      <c r="M33" s="23" t="s">
        <v>41</v>
      </c>
      <c r="N33" s="23" t="s">
        <v>11</v>
      </c>
      <c r="O33" s="23" t="s">
        <v>19</v>
      </c>
      <c r="P33" s="23" t="s">
        <v>18</v>
      </c>
      <c r="Q33" s="23" t="s">
        <v>20</v>
      </c>
      <c r="R33" s="76"/>
      <c r="S33" s="79"/>
      <c r="T33" s="26">
        <v>3869.5</v>
      </c>
      <c r="U33" s="26"/>
      <c r="V33" s="26"/>
      <c r="W33" s="26"/>
      <c r="X33" s="26"/>
      <c r="Y33" s="26"/>
      <c r="Z33" s="27">
        <f t="shared" ref="Z33:Z34" si="8">SUM(T33:Y33)</f>
        <v>3869.5</v>
      </c>
      <c r="AA33" s="25">
        <v>2021</v>
      </c>
      <c r="AB33" s="70"/>
      <c r="AC33" s="34"/>
      <c r="AD33" s="16"/>
    </row>
    <row r="34" spans="1:32" s="17" customFormat="1" ht="27" customHeight="1" x14ac:dyDescent="0.25">
      <c r="A34" s="23" t="s">
        <v>11</v>
      </c>
      <c r="B34" s="23" t="s">
        <v>12</v>
      </c>
      <c r="C34" s="23" t="s">
        <v>13</v>
      </c>
      <c r="D34" s="23" t="s">
        <v>11</v>
      </c>
      <c r="E34" s="23" t="s">
        <v>21</v>
      </c>
      <c r="F34" s="23" t="s">
        <v>11</v>
      </c>
      <c r="G34" s="23" t="s">
        <v>20</v>
      </c>
      <c r="H34" s="23" t="s">
        <v>11</v>
      </c>
      <c r="I34" s="23" t="s">
        <v>19</v>
      </c>
      <c r="J34" s="23" t="s">
        <v>12</v>
      </c>
      <c r="K34" s="23" t="s">
        <v>11</v>
      </c>
      <c r="L34" s="23" t="s">
        <v>12</v>
      </c>
      <c r="M34" s="23" t="s">
        <v>12</v>
      </c>
      <c r="N34" s="23" t="s">
        <v>11</v>
      </c>
      <c r="O34" s="23" t="s">
        <v>19</v>
      </c>
      <c r="P34" s="23" t="s">
        <v>18</v>
      </c>
      <c r="Q34" s="23" t="s">
        <v>20</v>
      </c>
      <c r="R34" s="77"/>
      <c r="S34" s="80"/>
      <c r="T34" s="26">
        <v>34825.4</v>
      </c>
      <c r="U34" s="26"/>
      <c r="V34" s="26"/>
      <c r="W34" s="26"/>
      <c r="X34" s="26"/>
      <c r="Y34" s="26"/>
      <c r="Z34" s="27">
        <f t="shared" si="8"/>
        <v>34825.4</v>
      </c>
      <c r="AA34" s="25">
        <v>2021</v>
      </c>
      <c r="AB34" s="70"/>
      <c r="AC34" s="34"/>
      <c r="AD34" s="16"/>
    </row>
    <row r="35" spans="1:32" s="17" customFormat="1" ht="29.25" x14ac:dyDescent="0.25">
      <c r="A35" s="14"/>
      <c r="B35" s="14"/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  <c r="R35" s="13" t="s">
        <v>51</v>
      </c>
      <c r="S35" s="64" t="s">
        <v>2</v>
      </c>
      <c r="T35" s="5">
        <v>0.6</v>
      </c>
      <c r="U35" s="5"/>
      <c r="V35" s="9"/>
      <c r="W35" s="9"/>
      <c r="X35" s="9"/>
      <c r="Y35" s="9"/>
      <c r="Z35" s="3">
        <f>SUM(T35:Y35)</f>
        <v>0.6</v>
      </c>
      <c r="AA35" s="6">
        <v>2021</v>
      </c>
      <c r="AB35" s="70"/>
      <c r="AC35" s="34"/>
      <c r="AD35" s="16"/>
    </row>
    <row r="36" spans="1:32" s="17" customFormat="1" ht="30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123</v>
      </c>
      <c r="S36" s="6" t="s">
        <v>35</v>
      </c>
      <c r="T36" s="5">
        <v>11.4</v>
      </c>
      <c r="U36" s="5"/>
      <c r="V36" s="9"/>
      <c r="W36" s="9"/>
      <c r="X36" s="9"/>
      <c r="Y36" s="9"/>
      <c r="Z36" s="3">
        <f>SUM(T36:Y36)</f>
        <v>11.4</v>
      </c>
      <c r="AA36" s="8">
        <v>2021</v>
      </c>
      <c r="AB36" s="70"/>
      <c r="AC36" s="34"/>
      <c r="AD36" s="16"/>
    </row>
    <row r="37" spans="1:32" s="2" customFormat="1" ht="30" x14ac:dyDescent="0.25">
      <c r="A37" s="23" t="s">
        <v>11</v>
      </c>
      <c r="B37" s="23" t="s">
        <v>12</v>
      </c>
      <c r="C37" s="23" t="s">
        <v>13</v>
      </c>
      <c r="D37" s="23" t="s">
        <v>11</v>
      </c>
      <c r="E37" s="23" t="s">
        <v>21</v>
      </c>
      <c r="F37" s="23" t="s">
        <v>11</v>
      </c>
      <c r="G37" s="23" t="s">
        <v>20</v>
      </c>
      <c r="H37" s="23" t="s">
        <v>11</v>
      </c>
      <c r="I37" s="23" t="s">
        <v>19</v>
      </c>
      <c r="J37" s="23" t="s">
        <v>12</v>
      </c>
      <c r="K37" s="23" t="s">
        <v>11</v>
      </c>
      <c r="L37" s="23" t="s">
        <v>12</v>
      </c>
      <c r="M37" s="23" t="s">
        <v>11</v>
      </c>
      <c r="N37" s="23" t="s">
        <v>11</v>
      </c>
      <c r="O37" s="23" t="s">
        <v>11</v>
      </c>
      <c r="P37" s="23" t="s">
        <v>22</v>
      </c>
      <c r="Q37" s="23" t="s">
        <v>19</v>
      </c>
      <c r="R37" s="24" t="s">
        <v>129</v>
      </c>
      <c r="S37" s="25" t="s">
        <v>34</v>
      </c>
      <c r="T37" s="27"/>
      <c r="U37" s="27"/>
      <c r="V37" s="27"/>
      <c r="W37" s="27">
        <v>20000</v>
      </c>
      <c r="X37" s="27"/>
      <c r="Y37" s="27"/>
      <c r="Z37" s="27">
        <f>T37+U37+V37+W37+X37+Y37</f>
        <v>20000</v>
      </c>
      <c r="AA37" s="67">
        <v>2024</v>
      </c>
      <c r="AB37" s="70"/>
      <c r="AC37" s="16"/>
      <c r="AD37" s="16"/>
      <c r="AE37" s="17"/>
      <c r="AF37" s="17"/>
    </row>
    <row r="38" spans="1:32" s="17" customFormat="1" ht="44.25" x14ac:dyDescent="0.25">
      <c r="A38" s="14"/>
      <c r="B38" s="14"/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4"/>
      <c r="N38" s="14"/>
      <c r="O38" s="14"/>
      <c r="P38" s="14"/>
      <c r="Q38" s="14"/>
      <c r="R38" s="13" t="s">
        <v>125</v>
      </c>
      <c r="S38" s="6" t="s">
        <v>31</v>
      </c>
      <c r="T38" s="9"/>
      <c r="U38" s="9"/>
      <c r="V38" s="9"/>
      <c r="W38" s="9">
        <v>1</v>
      </c>
      <c r="X38" s="9"/>
      <c r="Y38" s="9"/>
      <c r="Z38" s="4">
        <v>1</v>
      </c>
      <c r="AA38" s="6">
        <v>2024</v>
      </c>
      <c r="AB38" s="70"/>
      <c r="AC38" s="16"/>
      <c r="AD38" s="16"/>
    </row>
    <row r="39" spans="1:32" s="17" customFormat="1" ht="29.25" x14ac:dyDescent="0.25">
      <c r="A39" s="14"/>
      <c r="B39" s="14"/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4"/>
      <c r="N39" s="14"/>
      <c r="O39" s="14"/>
      <c r="P39" s="14"/>
      <c r="Q39" s="14"/>
      <c r="R39" s="13" t="s">
        <v>128</v>
      </c>
      <c r="S39" s="6" t="s">
        <v>2</v>
      </c>
      <c r="T39" s="5"/>
      <c r="U39" s="5"/>
      <c r="V39" s="5"/>
      <c r="W39" s="5">
        <v>0.57099999999999995</v>
      </c>
      <c r="X39" s="5"/>
      <c r="Y39" s="5"/>
      <c r="Z39" s="3">
        <f>W39</f>
        <v>0.57099999999999995</v>
      </c>
      <c r="AA39" s="6">
        <v>2024</v>
      </c>
      <c r="AB39" s="70"/>
      <c r="AC39" s="16"/>
      <c r="AD39" s="16"/>
    </row>
    <row r="40" spans="1:32" s="17" customFormat="1" ht="30" x14ac:dyDescent="0.25">
      <c r="A40" s="23" t="s">
        <v>11</v>
      </c>
      <c r="B40" s="23" t="s">
        <v>12</v>
      </c>
      <c r="C40" s="23" t="s">
        <v>13</v>
      </c>
      <c r="D40" s="23" t="s">
        <v>11</v>
      </c>
      <c r="E40" s="23" t="s">
        <v>21</v>
      </c>
      <c r="F40" s="23" t="s">
        <v>11</v>
      </c>
      <c r="G40" s="23" t="s">
        <v>20</v>
      </c>
      <c r="H40" s="23" t="s">
        <v>11</v>
      </c>
      <c r="I40" s="23" t="s">
        <v>19</v>
      </c>
      <c r="J40" s="23" t="s">
        <v>12</v>
      </c>
      <c r="K40" s="23" t="s">
        <v>11</v>
      </c>
      <c r="L40" s="23" t="s">
        <v>12</v>
      </c>
      <c r="M40" s="23" t="s">
        <v>11</v>
      </c>
      <c r="N40" s="23" t="s">
        <v>11</v>
      </c>
      <c r="O40" s="23" t="s">
        <v>11</v>
      </c>
      <c r="P40" s="23" t="s">
        <v>22</v>
      </c>
      <c r="Q40" s="23" t="s">
        <v>20</v>
      </c>
      <c r="R40" s="24" t="s">
        <v>130</v>
      </c>
      <c r="S40" s="25" t="s">
        <v>34</v>
      </c>
      <c r="T40" s="27"/>
      <c r="U40" s="27"/>
      <c r="V40" s="27"/>
      <c r="W40" s="27">
        <v>20000</v>
      </c>
      <c r="X40" s="27"/>
      <c r="Y40" s="27"/>
      <c r="Z40" s="27">
        <f>T40+U40+V40+W40+X40+Y40</f>
        <v>20000</v>
      </c>
      <c r="AA40" s="67">
        <v>2024</v>
      </c>
      <c r="AB40" s="70"/>
      <c r="AC40" s="16"/>
      <c r="AD40" s="16"/>
    </row>
    <row r="41" spans="1:32" s="17" customFormat="1" ht="44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125</v>
      </c>
      <c r="S41" s="6" t="s">
        <v>31</v>
      </c>
      <c r="T41" s="9"/>
      <c r="U41" s="9"/>
      <c r="V41" s="9"/>
      <c r="W41" s="9">
        <v>1</v>
      </c>
      <c r="X41" s="9"/>
      <c r="Y41" s="9"/>
      <c r="Z41" s="4">
        <v>1</v>
      </c>
      <c r="AA41" s="6">
        <v>2024</v>
      </c>
      <c r="AB41" s="70"/>
      <c r="AC41" s="16"/>
      <c r="AD41" s="16"/>
    </row>
    <row r="42" spans="1:32" s="17" customFormat="1" ht="29.25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128</v>
      </c>
      <c r="S42" s="6" t="s">
        <v>2</v>
      </c>
      <c r="T42" s="5"/>
      <c r="U42" s="5"/>
      <c r="V42" s="5"/>
      <c r="W42" s="5">
        <v>0.60899999999999999</v>
      </c>
      <c r="X42" s="5"/>
      <c r="Y42" s="5"/>
      <c r="Z42" s="3">
        <f>W42</f>
        <v>0.60899999999999999</v>
      </c>
      <c r="AA42" s="6">
        <v>2024</v>
      </c>
      <c r="AB42" s="70"/>
      <c r="AC42" s="16"/>
      <c r="AD42" s="16"/>
    </row>
    <row r="43" spans="1:32" s="17" customFormat="1" ht="60" x14ac:dyDescent="0.25">
      <c r="A43" s="23" t="s">
        <v>11</v>
      </c>
      <c r="B43" s="23" t="s">
        <v>12</v>
      </c>
      <c r="C43" s="23" t="s">
        <v>13</v>
      </c>
      <c r="D43" s="23" t="s">
        <v>11</v>
      </c>
      <c r="E43" s="23" t="s">
        <v>21</v>
      </c>
      <c r="F43" s="23" t="s">
        <v>11</v>
      </c>
      <c r="G43" s="23" t="s">
        <v>20</v>
      </c>
      <c r="H43" s="23" t="s">
        <v>11</v>
      </c>
      <c r="I43" s="23" t="s">
        <v>19</v>
      </c>
      <c r="J43" s="23" t="s">
        <v>12</v>
      </c>
      <c r="K43" s="23" t="s">
        <v>11</v>
      </c>
      <c r="L43" s="23" t="s">
        <v>12</v>
      </c>
      <c r="M43" s="23" t="s">
        <v>11</v>
      </c>
      <c r="N43" s="23" t="s">
        <v>11</v>
      </c>
      <c r="O43" s="23" t="s">
        <v>11</v>
      </c>
      <c r="P43" s="23" t="s">
        <v>21</v>
      </c>
      <c r="Q43" s="23" t="s">
        <v>11</v>
      </c>
      <c r="R43" s="24" t="s">
        <v>131</v>
      </c>
      <c r="S43" s="25" t="s">
        <v>34</v>
      </c>
      <c r="T43" s="27"/>
      <c r="U43" s="27"/>
      <c r="V43" s="27"/>
      <c r="W43" s="27">
        <v>15000</v>
      </c>
      <c r="X43" s="27">
        <v>136230.79999999999</v>
      </c>
      <c r="Y43" s="27">
        <v>155692.29999999999</v>
      </c>
      <c r="Z43" s="27">
        <f>T43+U43+V43+W43+X43+Y43</f>
        <v>306923.09999999998</v>
      </c>
      <c r="AA43" s="67">
        <v>2026</v>
      </c>
      <c r="AB43" s="70"/>
      <c r="AC43" s="16"/>
      <c r="AD43" s="16"/>
    </row>
    <row r="44" spans="1:32" s="17" customFormat="1" ht="44.25" x14ac:dyDescent="0.25">
      <c r="A44" s="14"/>
      <c r="B44" s="14"/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4"/>
      <c r="N44" s="14"/>
      <c r="O44" s="14"/>
      <c r="P44" s="14"/>
      <c r="Q44" s="14"/>
      <c r="R44" s="13" t="s">
        <v>125</v>
      </c>
      <c r="S44" s="6" t="s">
        <v>31</v>
      </c>
      <c r="T44" s="9"/>
      <c r="U44" s="9"/>
      <c r="V44" s="9"/>
      <c r="W44" s="9">
        <v>1</v>
      </c>
      <c r="X44" s="9"/>
      <c r="Y44" s="9"/>
      <c r="Z44" s="4">
        <f>W44</f>
        <v>1</v>
      </c>
      <c r="AA44" s="6">
        <v>2024</v>
      </c>
      <c r="AB44" s="70"/>
      <c r="AC44" s="16"/>
      <c r="AD44" s="16"/>
    </row>
    <row r="45" spans="1:32" s="17" customFormat="1" ht="29.25" x14ac:dyDescent="0.25">
      <c r="A45" s="14"/>
      <c r="B45" s="14"/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3" t="s">
        <v>126</v>
      </c>
      <c r="S45" s="6" t="s">
        <v>2</v>
      </c>
      <c r="T45" s="5"/>
      <c r="U45" s="5"/>
      <c r="V45" s="5"/>
      <c r="W45" s="5"/>
      <c r="X45" s="5">
        <v>0.7</v>
      </c>
      <c r="Y45" s="5">
        <v>0.8</v>
      </c>
      <c r="Z45" s="3">
        <f>X45+Y45</f>
        <v>1.5</v>
      </c>
      <c r="AA45" s="6">
        <v>2026</v>
      </c>
      <c r="AB45" s="70"/>
      <c r="AC45" s="16"/>
      <c r="AD45" s="16"/>
    </row>
    <row r="46" spans="1:32" s="22" customFormat="1" ht="49.15" customHeight="1" x14ac:dyDescent="0.25">
      <c r="A46" s="48" t="s">
        <v>11</v>
      </c>
      <c r="B46" s="48" t="s">
        <v>12</v>
      </c>
      <c r="C46" s="48" t="s">
        <v>13</v>
      </c>
      <c r="D46" s="48" t="s">
        <v>11</v>
      </c>
      <c r="E46" s="48" t="s">
        <v>21</v>
      </c>
      <c r="F46" s="48" t="s">
        <v>11</v>
      </c>
      <c r="G46" s="48" t="s">
        <v>20</v>
      </c>
      <c r="H46" s="48" t="s">
        <v>11</v>
      </c>
      <c r="I46" s="48" t="s">
        <v>19</v>
      </c>
      <c r="J46" s="48" t="s">
        <v>12</v>
      </c>
      <c r="K46" s="48" t="s">
        <v>11</v>
      </c>
      <c r="L46" s="48" t="s">
        <v>13</v>
      </c>
      <c r="M46" s="48" t="s">
        <v>11</v>
      </c>
      <c r="N46" s="48" t="s">
        <v>11</v>
      </c>
      <c r="O46" s="48" t="s">
        <v>11</v>
      </c>
      <c r="P46" s="48" t="s">
        <v>11</v>
      </c>
      <c r="Q46" s="48" t="s">
        <v>11</v>
      </c>
      <c r="R46" s="49" t="s">
        <v>25</v>
      </c>
      <c r="S46" s="50" t="s">
        <v>34</v>
      </c>
      <c r="T46" s="51">
        <f t="shared" ref="T46:Y46" si="9">T50+T54+T60</f>
        <v>878827.4</v>
      </c>
      <c r="U46" s="51">
        <f t="shared" si="9"/>
        <v>912513.2</v>
      </c>
      <c r="V46" s="51">
        <f t="shared" si="9"/>
        <v>869416.3</v>
      </c>
      <c r="W46" s="51">
        <f t="shared" si="9"/>
        <v>19671.2</v>
      </c>
      <c r="X46" s="51">
        <f t="shared" si="9"/>
        <v>19671.2</v>
      </c>
      <c r="Y46" s="51">
        <f t="shared" si="9"/>
        <v>19671.2</v>
      </c>
      <c r="Z46" s="51">
        <f>T46+U46+V46+W46+X46+Y46</f>
        <v>2719770.5000000009</v>
      </c>
      <c r="AA46" s="50">
        <v>2026</v>
      </c>
      <c r="AB46" s="70"/>
      <c r="AC46" s="16"/>
      <c r="AD46" s="16"/>
      <c r="AE46" s="17"/>
      <c r="AF46" s="17"/>
    </row>
    <row r="47" spans="1:32" s="2" customFormat="1" ht="44.25" x14ac:dyDescent="0.25">
      <c r="A47" s="14"/>
      <c r="B47" s="14"/>
      <c r="C47" s="14"/>
      <c r="D47" s="14"/>
      <c r="E47" s="14"/>
      <c r="F47" s="14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  <c r="R47" s="13" t="s">
        <v>70</v>
      </c>
      <c r="S47" s="6" t="s">
        <v>35</v>
      </c>
      <c r="T47" s="5"/>
      <c r="U47" s="5">
        <f>U52+U64</f>
        <v>0.2</v>
      </c>
      <c r="V47" s="5"/>
      <c r="W47" s="5">
        <f>W52+W64</f>
        <v>0.2</v>
      </c>
      <c r="X47" s="5"/>
      <c r="Y47" s="5">
        <f>Y52+Y64</f>
        <v>0.2</v>
      </c>
      <c r="Z47" s="3">
        <f t="shared" si="1"/>
        <v>0.60000000000000009</v>
      </c>
      <c r="AA47" s="6">
        <v>2026</v>
      </c>
      <c r="AB47" s="70"/>
      <c r="AC47" s="16"/>
      <c r="AD47" s="16"/>
      <c r="AE47" s="17"/>
      <c r="AF47" s="17"/>
    </row>
    <row r="48" spans="1:32" s="2" customFormat="1" ht="30" x14ac:dyDescent="0.25">
      <c r="A48" s="14"/>
      <c r="B48" s="14"/>
      <c r="C48" s="14"/>
      <c r="D48" s="14"/>
      <c r="E48" s="14"/>
      <c r="F48" s="14"/>
      <c r="G48" s="14"/>
      <c r="H48" s="14"/>
      <c r="I48" s="15"/>
      <c r="J48" s="14"/>
      <c r="K48" s="14"/>
      <c r="L48" s="14"/>
      <c r="M48" s="14"/>
      <c r="N48" s="14"/>
      <c r="O48" s="14"/>
      <c r="P48" s="14"/>
      <c r="Q48" s="14"/>
      <c r="R48" s="13" t="s">
        <v>71</v>
      </c>
      <c r="S48" s="6" t="s">
        <v>35</v>
      </c>
      <c r="T48" s="5"/>
      <c r="U48" s="5">
        <f t="shared" ref="U48:X48" si="10">U53+U58</f>
        <v>5</v>
      </c>
      <c r="V48" s="5">
        <f t="shared" si="10"/>
        <v>0.3</v>
      </c>
      <c r="W48" s="5"/>
      <c r="X48" s="5">
        <f t="shared" si="10"/>
        <v>0.3</v>
      </c>
      <c r="Y48" s="5"/>
      <c r="Z48" s="3">
        <f t="shared" ref="Z48" si="11">T48+U48+V48+W48+X48+Y48</f>
        <v>5.6</v>
      </c>
      <c r="AA48" s="6">
        <v>2025</v>
      </c>
      <c r="AB48" s="70"/>
      <c r="AC48" s="16"/>
      <c r="AD48" s="16"/>
      <c r="AE48" s="17"/>
      <c r="AF48" s="17"/>
    </row>
    <row r="49" spans="1:32" s="2" customFormat="1" ht="45" x14ac:dyDescent="0.25">
      <c r="A49" s="14"/>
      <c r="B49" s="14"/>
      <c r="C49" s="14"/>
      <c r="D49" s="14"/>
      <c r="E49" s="14"/>
      <c r="F49" s="14"/>
      <c r="G49" s="14"/>
      <c r="H49" s="14"/>
      <c r="I49" s="15"/>
      <c r="J49" s="14"/>
      <c r="K49" s="14"/>
      <c r="L49" s="14"/>
      <c r="M49" s="14"/>
      <c r="N49" s="14"/>
      <c r="O49" s="14"/>
      <c r="P49" s="14"/>
      <c r="Q49" s="14"/>
      <c r="R49" s="7" t="s">
        <v>115</v>
      </c>
      <c r="S49" s="6" t="s">
        <v>2</v>
      </c>
      <c r="T49" s="5">
        <f>T63</f>
        <v>61.6</v>
      </c>
      <c r="U49" s="5">
        <f t="shared" ref="U49:Y49" si="12">U63</f>
        <v>61.6</v>
      </c>
      <c r="V49" s="5">
        <f t="shared" si="12"/>
        <v>61.6</v>
      </c>
      <c r="W49" s="5">
        <f t="shared" si="12"/>
        <v>12</v>
      </c>
      <c r="X49" s="5">
        <f t="shared" si="12"/>
        <v>12</v>
      </c>
      <c r="Y49" s="5">
        <f t="shared" si="12"/>
        <v>12</v>
      </c>
      <c r="Z49" s="3">
        <f>Z63</f>
        <v>220.8</v>
      </c>
      <c r="AA49" s="6">
        <v>2026</v>
      </c>
      <c r="AB49" s="70"/>
      <c r="AC49" s="16"/>
      <c r="AD49" s="16"/>
      <c r="AE49" s="17"/>
      <c r="AF49" s="17"/>
    </row>
    <row r="50" spans="1:32" ht="33.6" customHeight="1" x14ac:dyDescent="0.25">
      <c r="A50" s="23" t="s">
        <v>11</v>
      </c>
      <c r="B50" s="23" t="s">
        <v>12</v>
      </c>
      <c r="C50" s="23" t="s">
        <v>13</v>
      </c>
      <c r="D50" s="23" t="s">
        <v>11</v>
      </c>
      <c r="E50" s="23" t="s">
        <v>21</v>
      </c>
      <c r="F50" s="23" t="s">
        <v>11</v>
      </c>
      <c r="G50" s="23" t="s">
        <v>20</v>
      </c>
      <c r="H50" s="23" t="s">
        <v>11</v>
      </c>
      <c r="I50" s="23" t="s">
        <v>19</v>
      </c>
      <c r="J50" s="23" t="s">
        <v>12</v>
      </c>
      <c r="K50" s="23" t="s">
        <v>11</v>
      </c>
      <c r="L50" s="23" t="s">
        <v>13</v>
      </c>
      <c r="M50" s="23" t="s">
        <v>20</v>
      </c>
      <c r="N50" s="23" t="s">
        <v>20</v>
      </c>
      <c r="O50" s="23" t="s">
        <v>20</v>
      </c>
      <c r="P50" s="23" t="s">
        <v>20</v>
      </c>
      <c r="Q50" s="23" t="s">
        <v>20</v>
      </c>
      <c r="R50" s="53" t="s">
        <v>72</v>
      </c>
      <c r="S50" s="25" t="s">
        <v>34</v>
      </c>
      <c r="T50" s="27"/>
      <c r="U50" s="27">
        <v>13021.9</v>
      </c>
      <c r="V50" s="27">
        <v>3610.8</v>
      </c>
      <c r="W50" s="27">
        <v>2958.3</v>
      </c>
      <c r="X50" s="27">
        <v>2958.3</v>
      </c>
      <c r="Y50" s="27">
        <v>2958.3</v>
      </c>
      <c r="Z50" s="27">
        <f>T50+U50+V50+W50+X50+Y50</f>
        <v>25507.599999999999</v>
      </c>
      <c r="AA50" s="25">
        <v>2026</v>
      </c>
      <c r="AB50" s="69" t="s">
        <v>135</v>
      </c>
    </row>
    <row r="51" spans="1:32" ht="44.25" x14ac:dyDescent="0.25">
      <c r="A51" s="14"/>
      <c r="B51" s="14"/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  <c r="R51" s="13" t="s">
        <v>73</v>
      </c>
      <c r="S51" s="6" t="s">
        <v>32</v>
      </c>
      <c r="T51" s="9"/>
      <c r="U51" s="9"/>
      <c r="V51" s="9">
        <v>1</v>
      </c>
      <c r="W51" s="9"/>
      <c r="X51" s="9">
        <v>1</v>
      </c>
      <c r="Y51" s="9"/>
      <c r="Z51" s="4">
        <f t="shared" si="1"/>
        <v>2</v>
      </c>
      <c r="AA51" s="6">
        <v>2025</v>
      </c>
      <c r="AB51" s="69"/>
    </row>
    <row r="52" spans="1:32" ht="4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7" t="s">
        <v>74</v>
      </c>
      <c r="S52" s="6" t="s">
        <v>35</v>
      </c>
      <c r="T52" s="5"/>
      <c r="U52" s="5">
        <v>0.2</v>
      </c>
      <c r="V52" s="5"/>
      <c r="W52" s="5">
        <v>0.2</v>
      </c>
      <c r="X52" s="5"/>
      <c r="Y52" s="5">
        <v>0.2</v>
      </c>
      <c r="Z52" s="3">
        <f t="shared" si="1"/>
        <v>0.60000000000000009</v>
      </c>
      <c r="AA52" s="6">
        <v>2026</v>
      </c>
    </row>
    <row r="53" spans="1:32" ht="3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7" t="s">
        <v>75</v>
      </c>
      <c r="S53" s="6" t="s">
        <v>35</v>
      </c>
      <c r="T53" s="5"/>
      <c r="U53" s="5"/>
      <c r="V53" s="5">
        <v>0.3</v>
      </c>
      <c r="W53" s="5"/>
      <c r="X53" s="5">
        <v>0.3</v>
      </c>
      <c r="Y53" s="5"/>
      <c r="Z53" s="3">
        <f>T53+U53+V53+W53+X53+Y53</f>
        <v>0.6</v>
      </c>
      <c r="AA53" s="6">
        <v>2025</v>
      </c>
    </row>
    <row r="54" spans="1:32" ht="31.15" customHeight="1" x14ac:dyDescent="0.25">
      <c r="A54" s="23" t="s">
        <v>11</v>
      </c>
      <c r="B54" s="23" t="s">
        <v>12</v>
      </c>
      <c r="C54" s="23" t="s">
        <v>13</v>
      </c>
      <c r="D54" s="23" t="s">
        <v>11</v>
      </c>
      <c r="E54" s="23" t="s">
        <v>21</v>
      </c>
      <c r="F54" s="23" t="s">
        <v>11</v>
      </c>
      <c r="G54" s="23" t="s">
        <v>20</v>
      </c>
      <c r="H54" s="23" t="s">
        <v>11</v>
      </c>
      <c r="I54" s="23" t="s">
        <v>19</v>
      </c>
      <c r="J54" s="23" t="s">
        <v>12</v>
      </c>
      <c r="K54" s="23" t="s">
        <v>11</v>
      </c>
      <c r="L54" s="23" t="s">
        <v>13</v>
      </c>
      <c r="M54" s="23" t="s">
        <v>20</v>
      </c>
      <c r="N54" s="23" t="s">
        <v>20</v>
      </c>
      <c r="O54" s="23" t="s">
        <v>20</v>
      </c>
      <c r="P54" s="23" t="s">
        <v>20</v>
      </c>
      <c r="Q54" s="23" t="s">
        <v>20</v>
      </c>
      <c r="R54" s="24" t="s">
        <v>65</v>
      </c>
      <c r="S54" s="25" t="s">
        <v>34</v>
      </c>
      <c r="T54" s="27">
        <v>770.4</v>
      </c>
      <c r="U54" s="27">
        <v>33685.800000000003</v>
      </c>
      <c r="V54" s="27"/>
      <c r="W54" s="27"/>
      <c r="X54" s="27"/>
      <c r="Y54" s="27"/>
      <c r="Z54" s="27">
        <f>T54+U54+V54+W54+X54+Y54</f>
        <v>34456.200000000004</v>
      </c>
      <c r="AA54" s="25">
        <v>2022</v>
      </c>
      <c r="AB54" s="68" t="s">
        <v>136</v>
      </c>
      <c r="AC54" s="52"/>
    </row>
    <row r="55" spans="1:32" ht="36.6" hidden="1" customHeight="1" x14ac:dyDescent="0.25">
      <c r="A55" s="23" t="s">
        <v>11</v>
      </c>
      <c r="B55" s="23" t="s">
        <v>12</v>
      </c>
      <c r="C55" s="23" t="s">
        <v>13</v>
      </c>
      <c r="D55" s="23" t="s">
        <v>11</v>
      </c>
      <c r="E55" s="23" t="s">
        <v>21</v>
      </c>
      <c r="F55" s="23" t="s">
        <v>11</v>
      </c>
      <c r="G55" s="23" t="s">
        <v>20</v>
      </c>
      <c r="H55" s="23" t="s">
        <v>11</v>
      </c>
      <c r="I55" s="23" t="s">
        <v>19</v>
      </c>
      <c r="J55" s="23" t="s">
        <v>12</v>
      </c>
      <c r="K55" s="23" t="s">
        <v>11</v>
      </c>
      <c r="L55" s="23" t="s">
        <v>13</v>
      </c>
      <c r="M55" s="23" t="s">
        <v>11</v>
      </c>
      <c r="N55" s="23" t="s">
        <v>11</v>
      </c>
      <c r="O55" s="23" t="s">
        <v>11</v>
      </c>
      <c r="P55" s="23" t="s">
        <v>11</v>
      </c>
      <c r="Q55" s="23" t="s">
        <v>11</v>
      </c>
      <c r="R55" s="24" t="s">
        <v>65</v>
      </c>
      <c r="S55" s="25" t="s">
        <v>34</v>
      </c>
      <c r="T55" s="26"/>
      <c r="U55" s="26">
        <v>705.8</v>
      </c>
      <c r="V55" s="26"/>
      <c r="W55" s="26"/>
      <c r="X55" s="26"/>
      <c r="Y55" s="26"/>
      <c r="Z55" s="27">
        <f t="shared" ref="Z55:Z57" si="13">T55+U55+V55+W55+X55+Y55</f>
        <v>705.8</v>
      </c>
      <c r="AA55" s="25">
        <v>2022</v>
      </c>
      <c r="AB55" s="71"/>
      <c r="AC55" s="52"/>
    </row>
    <row r="56" spans="1:32" ht="35.450000000000003" hidden="1" customHeight="1" x14ac:dyDescent="0.25">
      <c r="A56" s="23" t="s">
        <v>11</v>
      </c>
      <c r="B56" s="23" t="s">
        <v>12</v>
      </c>
      <c r="C56" s="23" t="s">
        <v>13</v>
      </c>
      <c r="D56" s="23" t="s">
        <v>11</v>
      </c>
      <c r="E56" s="23" t="s">
        <v>21</v>
      </c>
      <c r="F56" s="23" t="s">
        <v>11</v>
      </c>
      <c r="G56" s="23" t="s">
        <v>20</v>
      </c>
      <c r="H56" s="23" t="s">
        <v>11</v>
      </c>
      <c r="I56" s="23" t="s">
        <v>19</v>
      </c>
      <c r="J56" s="23" t="s">
        <v>12</v>
      </c>
      <c r="K56" s="23" t="s">
        <v>11</v>
      </c>
      <c r="L56" s="23" t="s">
        <v>13</v>
      </c>
      <c r="M56" s="23" t="s">
        <v>41</v>
      </c>
      <c r="N56" s="23" t="s">
        <v>11</v>
      </c>
      <c r="O56" s="23" t="s">
        <v>19</v>
      </c>
      <c r="P56" s="23" t="s">
        <v>18</v>
      </c>
      <c r="Q56" s="23" t="s">
        <v>66</v>
      </c>
      <c r="R56" s="81" t="s">
        <v>67</v>
      </c>
      <c r="S56" s="78" t="s">
        <v>34</v>
      </c>
      <c r="T56" s="26"/>
      <c r="U56" s="26">
        <v>6596</v>
      </c>
      <c r="V56" s="26"/>
      <c r="W56" s="26"/>
      <c r="X56" s="26"/>
      <c r="Y56" s="26"/>
      <c r="Z56" s="27">
        <f t="shared" si="13"/>
        <v>6596</v>
      </c>
      <c r="AA56" s="25">
        <v>2022</v>
      </c>
    </row>
    <row r="57" spans="1:32" ht="34.9" hidden="1" customHeight="1" x14ac:dyDescent="0.25">
      <c r="A57" s="23" t="s">
        <v>11</v>
      </c>
      <c r="B57" s="23" t="s">
        <v>12</v>
      </c>
      <c r="C57" s="23" t="s">
        <v>13</v>
      </c>
      <c r="D57" s="23" t="s">
        <v>11</v>
      </c>
      <c r="E57" s="23" t="s">
        <v>21</v>
      </c>
      <c r="F57" s="23" t="s">
        <v>11</v>
      </c>
      <c r="G57" s="23" t="s">
        <v>20</v>
      </c>
      <c r="H57" s="23" t="s">
        <v>11</v>
      </c>
      <c r="I57" s="23" t="s">
        <v>19</v>
      </c>
      <c r="J57" s="23" t="s">
        <v>12</v>
      </c>
      <c r="K57" s="23" t="s">
        <v>11</v>
      </c>
      <c r="L57" s="23" t="s">
        <v>13</v>
      </c>
      <c r="M57" s="23" t="s">
        <v>12</v>
      </c>
      <c r="N57" s="23" t="s">
        <v>11</v>
      </c>
      <c r="O57" s="23" t="s">
        <v>19</v>
      </c>
      <c r="P57" s="23" t="s">
        <v>18</v>
      </c>
      <c r="Q57" s="23" t="s">
        <v>66</v>
      </c>
      <c r="R57" s="82"/>
      <c r="S57" s="80"/>
      <c r="T57" s="26"/>
      <c r="U57" s="26">
        <v>26384</v>
      </c>
      <c r="V57" s="26"/>
      <c r="W57" s="26"/>
      <c r="X57" s="26"/>
      <c r="Y57" s="26"/>
      <c r="Z57" s="27">
        <f t="shared" si="13"/>
        <v>26384</v>
      </c>
      <c r="AA57" s="25">
        <v>2022</v>
      </c>
    </row>
    <row r="58" spans="1:32" ht="3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7" t="s">
        <v>69</v>
      </c>
      <c r="S58" s="6" t="s">
        <v>40</v>
      </c>
      <c r="T58" s="5"/>
      <c r="U58" s="5">
        <v>5</v>
      </c>
      <c r="V58" s="5"/>
      <c r="W58" s="5"/>
      <c r="X58" s="5"/>
      <c r="Y58" s="5"/>
      <c r="Z58" s="3">
        <f>T58+U58+V58+W58+X58+Y58</f>
        <v>5</v>
      </c>
      <c r="AA58" s="6">
        <v>2022</v>
      </c>
    </row>
    <row r="59" spans="1:32" ht="4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7" t="s">
        <v>132</v>
      </c>
      <c r="S59" s="6" t="s">
        <v>1</v>
      </c>
      <c r="T59" s="5">
        <v>100</v>
      </c>
      <c r="U59" s="5"/>
      <c r="V59" s="5"/>
      <c r="W59" s="5"/>
      <c r="X59" s="5"/>
      <c r="Y59" s="5"/>
      <c r="Z59" s="3">
        <f>T59+U59+V59+W59+X59+Y59</f>
        <v>100</v>
      </c>
      <c r="AA59" s="6">
        <v>2021</v>
      </c>
    </row>
    <row r="60" spans="1:32" ht="30" customHeight="1" x14ac:dyDescent="0.25">
      <c r="A60" s="23" t="s">
        <v>11</v>
      </c>
      <c r="B60" s="23" t="s">
        <v>12</v>
      </c>
      <c r="C60" s="23" t="s">
        <v>13</v>
      </c>
      <c r="D60" s="23" t="s">
        <v>11</v>
      </c>
      <c r="E60" s="23" t="s">
        <v>21</v>
      </c>
      <c r="F60" s="23" t="s">
        <v>11</v>
      </c>
      <c r="G60" s="23" t="s">
        <v>20</v>
      </c>
      <c r="H60" s="23" t="s">
        <v>11</v>
      </c>
      <c r="I60" s="23" t="s">
        <v>19</v>
      </c>
      <c r="J60" s="23" t="s">
        <v>12</v>
      </c>
      <c r="K60" s="23" t="s">
        <v>11</v>
      </c>
      <c r="L60" s="23" t="s">
        <v>11</v>
      </c>
      <c r="M60" s="23" t="s">
        <v>11</v>
      </c>
      <c r="N60" s="23" t="s">
        <v>11</v>
      </c>
      <c r="O60" s="23" t="s">
        <v>11</v>
      </c>
      <c r="P60" s="23" t="s">
        <v>11</v>
      </c>
      <c r="Q60" s="23" t="s">
        <v>11</v>
      </c>
      <c r="R60" s="81" t="s">
        <v>112</v>
      </c>
      <c r="S60" s="78" t="s">
        <v>34</v>
      </c>
      <c r="T60" s="27">
        <f>T61+T62</f>
        <v>878057</v>
      </c>
      <c r="U60" s="27">
        <f>U61+U62</f>
        <v>865805.5</v>
      </c>
      <c r="V60" s="27">
        <f>V61+V62</f>
        <v>865805.5</v>
      </c>
      <c r="W60" s="27">
        <v>16712.900000000001</v>
      </c>
      <c r="X60" s="27">
        <v>16712.900000000001</v>
      </c>
      <c r="Y60" s="27">
        <v>16712.900000000001</v>
      </c>
      <c r="Z60" s="27">
        <f>T60+U60+V60+W60+X60+Y60</f>
        <v>2659806.6999999997</v>
      </c>
      <c r="AA60" s="25">
        <v>2026</v>
      </c>
    </row>
    <row r="61" spans="1:32" ht="30.6" customHeight="1" x14ac:dyDescent="0.25">
      <c r="A61" s="23" t="s">
        <v>11</v>
      </c>
      <c r="B61" s="23" t="s">
        <v>12</v>
      </c>
      <c r="C61" s="23" t="s">
        <v>13</v>
      </c>
      <c r="D61" s="23" t="s">
        <v>11</v>
      </c>
      <c r="E61" s="23" t="s">
        <v>21</v>
      </c>
      <c r="F61" s="23" t="s">
        <v>11</v>
      </c>
      <c r="G61" s="23" t="s">
        <v>20</v>
      </c>
      <c r="H61" s="23" t="s">
        <v>11</v>
      </c>
      <c r="I61" s="23" t="s">
        <v>19</v>
      </c>
      <c r="J61" s="23" t="s">
        <v>12</v>
      </c>
      <c r="K61" s="23" t="s">
        <v>11</v>
      </c>
      <c r="L61" s="23" t="s">
        <v>13</v>
      </c>
      <c r="M61" s="23" t="s">
        <v>20</v>
      </c>
      <c r="N61" s="23" t="s">
        <v>20</v>
      </c>
      <c r="O61" s="23" t="s">
        <v>20</v>
      </c>
      <c r="P61" s="23" t="s">
        <v>20</v>
      </c>
      <c r="Q61" s="23" t="s">
        <v>20</v>
      </c>
      <c r="R61" s="83"/>
      <c r="S61" s="79"/>
      <c r="T61" s="26">
        <f>25805.5+12251.5</f>
        <v>38057</v>
      </c>
      <c r="U61" s="26">
        <v>25805.5</v>
      </c>
      <c r="V61" s="26">
        <v>25805.5</v>
      </c>
      <c r="W61" s="26">
        <v>16712.900000000001</v>
      </c>
      <c r="X61" s="26">
        <v>16712.900000000001</v>
      </c>
      <c r="Y61" s="26">
        <v>16712.900000000001</v>
      </c>
      <c r="Z61" s="27">
        <f t="shared" ref="Z61:Z62" si="14">T61+U61+V61+W61+X61+Y61</f>
        <v>139806.69999999998</v>
      </c>
      <c r="AA61" s="25">
        <v>2026</v>
      </c>
      <c r="AB61" s="68" t="s">
        <v>137</v>
      </c>
    </row>
    <row r="62" spans="1:32" s="1" customFormat="1" ht="32.450000000000003" customHeight="1" x14ac:dyDescent="0.25">
      <c r="A62" s="23" t="s">
        <v>11</v>
      </c>
      <c r="B62" s="23" t="s">
        <v>12</v>
      </c>
      <c r="C62" s="23" t="s">
        <v>13</v>
      </c>
      <c r="D62" s="23" t="s">
        <v>11</v>
      </c>
      <c r="E62" s="23" t="s">
        <v>21</v>
      </c>
      <c r="F62" s="23" t="s">
        <v>11</v>
      </c>
      <c r="G62" s="23" t="s">
        <v>20</v>
      </c>
      <c r="H62" s="23" t="s">
        <v>11</v>
      </c>
      <c r="I62" s="23" t="s">
        <v>19</v>
      </c>
      <c r="J62" s="23" t="s">
        <v>12</v>
      </c>
      <c r="K62" s="23" t="s">
        <v>46</v>
      </c>
      <c r="L62" s="23" t="s">
        <v>12</v>
      </c>
      <c r="M62" s="23" t="s">
        <v>18</v>
      </c>
      <c r="N62" s="23" t="s">
        <v>22</v>
      </c>
      <c r="O62" s="23" t="s">
        <v>20</v>
      </c>
      <c r="P62" s="23" t="s">
        <v>22</v>
      </c>
      <c r="Q62" s="23" t="s">
        <v>13</v>
      </c>
      <c r="R62" s="82"/>
      <c r="S62" s="80"/>
      <c r="T62" s="26">
        <v>840000</v>
      </c>
      <c r="U62" s="26">
        <v>840000</v>
      </c>
      <c r="V62" s="26">
        <v>840000</v>
      </c>
      <c r="W62" s="26"/>
      <c r="X62" s="26"/>
      <c r="Y62" s="26"/>
      <c r="Z62" s="27">
        <f t="shared" si="14"/>
        <v>2520000</v>
      </c>
      <c r="AA62" s="25">
        <v>2026</v>
      </c>
      <c r="AB62" s="68"/>
      <c r="AC62" s="18"/>
      <c r="AD62" s="18"/>
    </row>
    <row r="63" spans="1:32" s="22" customFormat="1" ht="4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7" t="s">
        <v>76</v>
      </c>
      <c r="S63" s="6" t="s">
        <v>2</v>
      </c>
      <c r="T63" s="5">
        <v>61.6</v>
      </c>
      <c r="U63" s="5">
        <v>61.6</v>
      </c>
      <c r="V63" s="5">
        <v>61.6</v>
      </c>
      <c r="W63" s="5">
        <v>12</v>
      </c>
      <c r="X63" s="5">
        <v>12</v>
      </c>
      <c r="Y63" s="5">
        <v>12</v>
      </c>
      <c r="Z63" s="5">
        <f>T63+U63+V63+W63+X63+Y63</f>
        <v>220.8</v>
      </c>
      <c r="AA63" s="6">
        <v>2026</v>
      </c>
      <c r="AB63" s="68"/>
      <c r="AC63" s="16"/>
      <c r="AD63" s="16"/>
      <c r="AE63" s="17"/>
      <c r="AF63" s="17"/>
    </row>
    <row r="64" spans="1:32" s="2" customFormat="1" ht="45" hidden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7" t="s">
        <v>77</v>
      </c>
      <c r="S64" s="6" t="s">
        <v>35</v>
      </c>
      <c r="T64" s="5"/>
      <c r="U64" s="5"/>
      <c r="V64" s="5"/>
      <c r="W64" s="5"/>
      <c r="X64" s="5"/>
      <c r="Y64" s="5"/>
      <c r="Z64" s="3">
        <f t="shared" si="1"/>
        <v>0</v>
      </c>
      <c r="AA64" s="6">
        <v>2026</v>
      </c>
      <c r="AB64" s="70"/>
      <c r="AC64" s="16"/>
      <c r="AD64" s="16"/>
      <c r="AE64" s="17"/>
      <c r="AF64" s="17"/>
    </row>
    <row r="65" spans="1:32" s="2" customFormat="1" ht="30" hidden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7" t="s">
        <v>78</v>
      </c>
      <c r="S65" s="6" t="s">
        <v>32</v>
      </c>
      <c r="T65" s="9"/>
      <c r="U65" s="9"/>
      <c r="V65" s="9"/>
      <c r="W65" s="9"/>
      <c r="X65" s="9"/>
      <c r="Y65" s="9"/>
      <c r="Z65" s="4">
        <f t="shared" si="1"/>
        <v>0</v>
      </c>
      <c r="AA65" s="6">
        <v>2026</v>
      </c>
      <c r="AB65" s="70"/>
      <c r="AC65" s="16"/>
      <c r="AD65" s="16"/>
      <c r="AE65" s="17"/>
      <c r="AF65" s="17"/>
    </row>
    <row r="66" spans="1:32" ht="30" hidden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7" t="s">
        <v>79</v>
      </c>
      <c r="S66" s="6" t="s">
        <v>3</v>
      </c>
      <c r="T66" s="5"/>
      <c r="U66" s="5"/>
      <c r="V66" s="5"/>
      <c r="W66" s="5"/>
      <c r="X66" s="5"/>
      <c r="Y66" s="5"/>
      <c r="Z66" s="3">
        <f t="shared" si="1"/>
        <v>0</v>
      </c>
      <c r="AA66" s="6">
        <v>2026</v>
      </c>
    </row>
    <row r="67" spans="1:32" ht="30" hidden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7" t="s">
        <v>68</v>
      </c>
      <c r="S67" s="6" t="s">
        <v>40</v>
      </c>
      <c r="T67" s="5"/>
      <c r="U67" s="5"/>
      <c r="V67" s="5"/>
      <c r="W67" s="5"/>
      <c r="X67" s="5"/>
      <c r="Y67" s="5"/>
      <c r="Z67" s="3">
        <f t="shared" si="1"/>
        <v>0</v>
      </c>
      <c r="AA67" s="6">
        <v>2026</v>
      </c>
    </row>
    <row r="68" spans="1:32" ht="52.15" customHeight="1" x14ac:dyDescent="0.25">
      <c r="A68" s="48"/>
      <c r="B68" s="48"/>
      <c r="C68" s="48"/>
      <c r="D68" s="48" t="s">
        <v>11</v>
      </c>
      <c r="E68" s="48" t="s">
        <v>21</v>
      </c>
      <c r="F68" s="48" t="s">
        <v>11</v>
      </c>
      <c r="G68" s="48" t="s">
        <v>20</v>
      </c>
      <c r="H68" s="48" t="s">
        <v>11</v>
      </c>
      <c r="I68" s="48" t="s">
        <v>19</v>
      </c>
      <c r="J68" s="48" t="s">
        <v>12</v>
      </c>
      <c r="K68" s="48" t="s">
        <v>11</v>
      </c>
      <c r="L68" s="48" t="s">
        <v>22</v>
      </c>
      <c r="M68" s="48" t="s">
        <v>11</v>
      </c>
      <c r="N68" s="48" t="s">
        <v>11</v>
      </c>
      <c r="O68" s="48" t="s">
        <v>11</v>
      </c>
      <c r="P68" s="48" t="s">
        <v>11</v>
      </c>
      <c r="Q68" s="48" t="s">
        <v>11</v>
      </c>
      <c r="R68" s="49" t="s">
        <v>24</v>
      </c>
      <c r="S68" s="50" t="s">
        <v>34</v>
      </c>
      <c r="T68" s="51">
        <f>T71+T76+T79+T94+T96+T98</f>
        <v>599657.89999999991</v>
      </c>
      <c r="U68" s="51">
        <f t="shared" ref="U68:Y68" si="15">U71+U76+U79+U94+U96</f>
        <v>698675.8</v>
      </c>
      <c r="V68" s="51">
        <f t="shared" si="15"/>
        <v>600369.1</v>
      </c>
      <c r="W68" s="51">
        <f t="shared" si="15"/>
        <v>413168.69999999995</v>
      </c>
      <c r="X68" s="51">
        <f t="shared" si="15"/>
        <v>413168.69999999995</v>
      </c>
      <c r="Y68" s="51">
        <f t="shared" si="15"/>
        <v>413168.69999999995</v>
      </c>
      <c r="Z68" s="51">
        <f>Z71+Z76+Z79+Z94+Z96+Z98</f>
        <v>3138208.9</v>
      </c>
      <c r="AA68" s="50">
        <v>2026</v>
      </c>
    </row>
    <row r="69" spans="1:32" ht="44.25" x14ac:dyDescent="0.25">
      <c r="A69" s="14"/>
      <c r="B69" s="14"/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4"/>
      <c r="N69" s="14"/>
      <c r="O69" s="14"/>
      <c r="P69" s="14"/>
      <c r="Q69" s="14"/>
      <c r="R69" s="13" t="s">
        <v>94</v>
      </c>
      <c r="S69" s="6" t="s">
        <v>35</v>
      </c>
      <c r="T69" s="5">
        <f>T72</f>
        <v>5804.6</v>
      </c>
      <c r="U69" s="5">
        <f t="shared" ref="U69:Z69" si="16">U72</f>
        <v>5804.6</v>
      </c>
      <c r="V69" s="5">
        <f t="shared" si="16"/>
        <v>5804.6</v>
      </c>
      <c r="W69" s="5">
        <f t="shared" si="16"/>
        <v>5804.6</v>
      </c>
      <c r="X69" s="5">
        <f t="shared" si="16"/>
        <v>5804.6</v>
      </c>
      <c r="Y69" s="5">
        <f t="shared" si="16"/>
        <v>5804.6</v>
      </c>
      <c r="Z69" s="3">
        <f t="shared" si="16"/>
        <v>5804.6</v>
      </c>
      <c r="AA69" s="6">
        <v>2026</v>
      </c>
    </row>
    <row r="70" spans="1:32" ht="60" x14ac:dyDescent="0.25">
      <c r="A70" s="14"/>
      <c r="B70" s="14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7" t="s">
        <v>95</v>
      </c>
      <c r="S70" s="6" t="s">
        <v>32</v>
      </c>
      <c r="T70" s="9">
        <f>T74</f>
        <v>2300</v>
      </c>
      <c r="U70" s="9">
        <f t="shared" ref="U70:Z70" si="17">U74</f>
        <v>2300</v>
      </c>
      <c r="V70" s="9">
        <f t="shared" si="17"/>
        <v>2300</v>
      </c>
      <c r="W70" s="9">
        <f t="shared" si="17"/>
        <v>2300</v>
      </c>
      <c r="X70" s="9">
        <f t="shared" si="17"/>
        <v>2300</v>
      </c>
      <c r="Y70" s="9">
        <f t="shared" si="17"/>
        <v>2300</v>
      </c>
      <c r="Z70" s="4">
        <f t="shared" si="17"/>
        <v>13800</v>
      </c>
      <c r="AA70" s="6">
        <v>2026</v>
      </c>
    </row>
    <row r="71" spans="1:32" ht="49.9" customHeight="1" x14ac:dyDescent="0.25">
      <c r="A71" s="23" t="s">
        <v>11</v>
      </c>
      <c r="B71" s="23" t="s">
        <v>12</v>
      </c>
      <c r="C71" s="23" t="s">
        <v>13</v>
      </c>
      <c r="D71" s="23" t="s">
        <v>11</v>
      </c>
      <c r="E71" s="23" t="s">
        <v>21</v>
      </c>
      <c r="F71" s="23" t="s">
        <v>11</v>
      </c>
      <c r="G71" s="23" t="s">
        <v>20</v>
      </c>
      <c r="H71" s="23" t="s">
        <v>11</v>
      </c>
      <c r="I71" s="23" t="s">
        <v>19</v>
      </c>
      <c r="J71" s="23" t="s">
        <v>12</v>
      </c>
      <c r="K71" s="23" t="s">
        <v>11</v>
      </c>
      <c r="L71" s="23" t="s">
        <v>22</v>
      </c>
      <c r="M71" s="23" t="s">
        <v>20</v>
      </c>
      <c r="N71" s="23" t="s">
        <v>20</v>
      </c>
      <c r="O71" s="23" t="s">
        <v>20</v>
      </c>
      <c r="P71" s="23" t="s">
        <v>20</v>
      </c>
      <c r="Q71" s="23" t="s">
        <v>20</v>
      </c>
      <c r="R71" s="24" t="s">
        <v>83</v>
      </c>
      <c r="S71" s="25" t="s">
        <v>34</v>
      </c>
      <c r="T71" s="27">
        <f>415228.6-50</f>
        <v>415178.6</v>
      </c>
      <c r="U71" s="27">
        <v>571772.9</v>
      </c>
      <c r="V71" s="27">
        <v>573466.19999999995</v>
      </c>
      <c r="W71" s="27">
        <f>388589</f>
        <v>388589</v>
      </c>
      <c r="X71" s="27">
        <v>388589</v>
      </c>
      <c r="Y71" s="27">
        <v>388589</v>
      </c>
      <c r="Z71" s="27">
        <f>T71+U71+V71+W71+X71+Y71</f>
        <v>2726184.7</v>
      </c>
      <c r="AA71" s="25">
        <v>2026</v>
      </c>
      <c r="AB71" s="68" t="s">
        <v>134</v>
      </c>
    </row>
    <row r="72" spans="1:32" ht="4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7" t="s">
        <v>84</v>
      </c>
      <c r="S72" s="6" t="s">
        <v>40</v>
      </c>
      <c r="T72" s="5">
        <v>5804.6</v>
      </c>
      <c r="U72" s="5">
        <v>5804.6</v>
      </c>
      <c r="V72" s="5">
        <v>5804.6</v>
      </c>
      <c r="W72" s="5">
        <v>5804.6</v>
      </c>
      <c r="X72" s="5">
        <v>5804.6</v>
      </c>
      <c r="Y72" s="5">
        <v>5804.6</v>
      </c>
      <c r="Z72" s="3">
        <v>5804.6</v>
      </c>
      <c r="AA72" s="6">
        <v>2026</v>
      </c>
    </row>
    <row r="73" spans="1:32" ht="4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7" t="s">
        <v>85</v>
      </c>
      <c r="S73" s="6" t="s">
        <v>32</v>
      </c>
      <c r="T73" s="9">
        <v>10</v>
      </c>
      <c r="U73" s="9">
        <v>10</v>
      </c>
      <c r="V73" s="9">
        <v>10</v>
      </c>
      <c r="W73" s="9">
        <v>10</v>
      </c>
      <c r="X73" s="9">
        <v>10</v>
      </c>
      <c r="Y73" s="9">
        <v>10</v>
      </c>
      <c r="Z73" s="4">
        <f t="shared" ref="Z73:Z95" si="18">T73+U73+V73+W73+X73+Y73</f>
        <v>60</v>
      </c>
      <c r="AA73" s="6">
        <v>2026</v>
      </c>
    </row>
    <row r="74" spans="1:32" ht="45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7" t="s">
        <v>86</v>
      </c>
      <c r="S74" s="6" t="s">
        <v>32</v>
      </c>
      <c r="T74" s="9">
        <v>2300</v>
      </c>
      <c r="U74" s="9">
        <v>2300</v>
      </c>
      <c r="V74" s="9">
        <v>2300</v>
      </c>
      <c r="W74" s="9">
        <v>2300</v>
      </c>
      <c r="X74" s="9">
        <v>2300</v>
      </c>
      <c r="Y74" s="9">
        <v>2300</v>
      </c>
      <c r="Z74" s="4">
        <f t="shared" si="18"/>
        <v>13800</v>
      </c>
      <c r="AA74" s="6">
        <v>2026</v>
      </c>
    </row>
    <row r="75" spans="1:32" ht="28.1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7" t="s">
        <v>87</v>
      </c>
      <c r="S75" s="6" t="s">
        <v>9</v>
      </c>
      <c r="T75" s="5">
        <v>45000</v>
      </c>
      <c r="U75" s="5">
        <v>45000</v>
      </c>
      <c r="V75" s="5">
        <v>45000</v>
      </c>
      <c r="W75" s="5">
        <v>45000</v>
      </c>
      <c r="X75" s="5">
        <v>45000</v>
      </c>
      <c r="Y75" s="5">
        <v>45000</v>
      </c>
      <c r="Z75" s="3">
        <f t="shared" si="18"/>
        <v>270000</v>
      </c>
      <c r="AA75" s="6">
        <v>2026</v>
      </c>
    </row>
    <row r="76" spans="1:32" ht="34.15" customHeight="1" x14ac:dyDescent="0.25">
      <c r="A76" s="23" t="s">
        <v>11</v>
      </c>
      <c r="B76" s="23" t="s">
        <v>12</v>
      </c>
      <c r="C76" s="23" t="s">
        <v>13</v>
      </c>
      <c r="D76" s="23" t="s">
        <v>11</v>
      </c>
      <c r="E76" s="23" t="s">
        <v>21</v>
      </c>
      <c r="F76" s="23" t="s">
        <v>11</v>
      </c>
      <c r="G76" s="23" t="s">
        <v>20</v>
      </c>
      <c r="H76" s="23" t="s">
        <v>11</v>
      </c>
      <c r="I76" s="23" t="s">
        <v>19</v>
      </c>
      <c r="J76" s="23" t="s">
        <v>12</v>
      </c>
      <c r="K76" s="23" t="s">
        <v>11</v>
      </c>
      <c r="L76" s="23" t="s">
        <v>22</v>
      </c>
      <c r="M76" s="23" t="s">
        <v>20</v>
      </c>
      <c r="N76" s="23" t="s">
        <v>20</v>
      </c>
      <c r="O76" s="23" t="s">
        <v>20</v>
      </c>
      <c r="P76" s="23" t="s">
        <v>20</v>
      </c>
      <c r="Q76" s="23" t="s">
        <v>20</v>
      </c>
      <c r="R76" s="24" t="s">
        <v>80</v>
      </c>
      <c r="S76" s="25" t="s">
        <v>34</v>
      </c>
      <c r="T76" s="27">
        <v>2500</v>
      </c>
      <c r="U76" s="27">
        <v>2500</v>
      </c>
      <c r="V76" s="27">
        <v>2500</v>
      </c>
      <c r="W76" s="27">
        <f t="shared" ref="W76:Y76" si="19">1233.1+600</f>
        <v>1833.1</v>
      </c>
      <c r="X76" s="27">
        <f t="shared" si="19"/>
        <v>1833.1</v>
      </c>
      <c r="Y76" s="27">
        <f t="shared" si="19"/>
        <v>1833.1</v>
      </c>
      <c r="Z76" s="27">
        <f t="shared" ref="Z76" si="20">T76+U76+V76+W76+X76+Y76</f>
        <v>12999.300000000001</v>
      </c>
      <c r="AA76" s="25">
        <v>2026</v>
      </c>
    </row>
    <row r="77" spans="1:32" ht="30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7" t="s">
        <v>81</v>
      </c>
      <c r="S77" s="6" t="s">
        <v>32</v>
      </c>
      <c r="T77" s="8">
        <v>2</v>
      </c>
      <c r="U77" s="8">
        <v>2</v>
      </c>
      <c r="V77" s="8">
        <v>2</v>
      </c>
      <c r="W77" s="8">
        <v>2</v>
      </c>
      <c r="X77" s="8">
        <v>2</v>
      </c>
      <c r="Y77" s="8">
        <v>2</v>
      </c>
      <c r="Z77" s="4">
        <f t="shared" si="18"/>
        <v>12</v>
      </c>
      <c r="AA77" s="6">
        <v>2026</v>
      </c>
    </row>
    <row r="78" spans="1:32" ht="30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7" t="s">
        <v>82</v>
      </c>
      <c r="S78" s="6" t="s">
        <v>32</v>
      </c>
      <c r="T78" s="8">
        <v>2</v>
      </c>
      <c r="U78" s="8">
        <v>2</v>
      </c>
      <c r="V78" s="8">
        <v>2</v>
      </c>
      <c r="W78" s="8">
        <v>2</v>
      </c>
      <c r="X78" s="8">
        <v>2</v>
      </c>
      <c r="Y78" s="8">
        <v>2</v>
      </c>
      <c r="Z78" s="4">
        <f t="shared" si="18"/>
        <v>12</v>
      </c>
      <c r="AA78" s="6">
        <v>2026</v>
      </c>
    </row>
    <row r="79" spans="1:32" ht="47.45" customHeight="1" x14ac:dyDescent="0.25">
      <c r="A79" s="23"/>
      <c r="B79" s="23"/>
      <c r="C79" s="23"/>
      <c r="D79" s="23" t="s">
        <v>11</v>
      </c>
      <c r="E79" s="23" t="s">
        <v>21</v>
      </c>
      <c r="F79" s="23" t="s">
        <v>11</v>
      </c>
      <c r="G79" s="23" t="s">
        <v>20</v>
      </c>
      <c r="H79" s="23" t="s">
        <v>11</v>
      </c>
      <c r="I79" s="23" t="s">
        <v>19</v>
      </c>
      <c r="J79" s="23" t="s">
        <v>12</v>
      </c>
      <c r="K79" s="23" t="s">
        <v>11</v>
      </c>
      <c r="L79" s="23" t="s">
        <v>22</v>
      </c>
      <c r="M79" s="23" t="s">
        <v>20</v>
      </c>
      <c r="N79" s="23" t="s">
        <v>20</v>
      </c>
      <c r="O79" s="23" t="s">
        <v>20</v>
      </c>
      <c r="P79" s="23" t="s">
        <v>20</v>
      </c>
      <c r="Q79" s="23" t="s">
        <v>20</v>
      </c>
      <c r="R79" s="54" t="s">
        <v>92</v>
      </c>
      <c r="S79" s="25" t="s">
        <v>34</v>
      </c>
      <c r="T79" s="27">
        <f t="shared" ref="T79:Y79" si="21">T81+T84+T88+T92</f>
        <v>26429.3</v>
      </c>
      <c r="U79" s="27">
        <f t="shared" si="21"/>
        <v>23902.9</v>
      </c>
      <c r="V79" s="27">
        <f t="shared" si="21"/>
        <v>23902.9</v>
      </c>
      <c r="W79" s="27">
        <f t="shared" si="21"/>
        <v>22396.600000000002</v>
      </c>
      <c r="X79" s="27">
        <f t="shared" si="21"/>
        <v>22396.600000000002</v>
      </c>
      <c r="Y79" s="27">
        <f t="shared" si="21"/>
        <v>22396.600000000002</v>
      </c>
      <c r="Z79" s="27">
        <f>Z81+Z84+Z88+Z92</f>
        <v>141424.9</v>
      </c>
      <c r="AA79" s="25">
        <v>2026</v>
      </c>
    </row>
    <row r="80" spans="1:32" ht="30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7" t="s">
        <v>93</v>
      </c>
      <c r="S80" s="6" t="s">
        <v>16</v>
      </c>
      <c r="T80" s="5">
        <f t="shared" ref="T80:Z80" si="22">T82+T85+T89</f>
        <v>6482.5</v>
      </c>
      <c r="U80" s="5">
        <f t="shared" si="22"/>
        <v>6482.5</v>
      </c>
      <c r="V80" s="5">
        <f t="shared" si="22"/>
        <v>6482.5</v>
      </c>
      <c r="W80" s="5">
        <f t="shared" si="22"/>
        <v>6482.5</v>
      </c>
      <c r="X80" s="5">
        <f t="shared" si="22"/>
        <v>6482.5</v>
      </c>
      <c r="Y80" s="5">
        <f t="shared" si="22"/>
        <v>6482.5</v>
      </c>
      <c r="Z80" s="3">
        <f t="shared" si="22"/>
        <v>38895</v>
      </c>
      <c r="AA80" s="6">
        <v>2026</v>
      </c>
    </row>
    <row r="81" spans="1:32" ht="45" customHeight="1" x14ac:dyDescent="0.25">
      <c r="A81" s="23" t="s">
        <v>11</v>
      </c>
      <c r="B81" s="23" t="s">
        <v>11</v>
      </c>
      <c r="C81" s="23" t="s">
        <v>22</v>
      </c>
      <c r="D81" s="23" t="s">
        <v>11</v>
      </c>
      <c r="E81" s="23" t="s">
        <v>21</v>
      </c>
      <c r="F81" s="23" t="s">
        <v>11</v>
      </c>
      <c r="G81" s="23" t="s">
        <v>20</v>
      </c>
      <c r="H81" s="23" t="s">
        <v>11</v>
      </c>
      <c r="I81" s="23" t="s">
        <v>19</v>
      </c>
      <c r="J81" s="23" t="s">
        <v>12</v>
      </c>
      <c r="K81" s="23" t="s">
        <v>11</v>
      </c>
      <c r="L81" s="23" t="s">
        <v>22</v>
      </c>
      <c r="M81" s="23" t="s">
        <v>20</v>
      </c>
      <c r="N81" s="23" t="s">
        <v>20</v>
      </c>
      <c r="O81" s="23" t="s">
        <v>20</v>
      </c>
      <c r="P81" s="23" t="s">
        <v>20</v>
      </c>
      <c r="Q81" s="23" t="s">
        <v>20</v>
      </c>
      <c r="R81" s="24" t="s">
        <v>56</v>
      </c>
      <c r="S81" s="25" t="s">
        <v>34</v>
      </c>
      <c r="T81" s="26">
        <v>1252.2</v>
      </c>
      <c r="U81" s="26">
        <v>252.2</v>
      </c>
      <c r="V81" s="26">
        <v>252.2</v>
      </c>
      <c r="W81" s="26">
        <v>252.2</v>
      </c>
      <c r="X81" s="26">
        <v>252.2</v>
      </c>
      <c r="Y81" s="26">
        <v>252.2</v>
      </c>
      <c r="Z81" s="27">
        <f t="shared" si="18"/>
        <v>2513.1999999999998</v>
      </c>
      <c r="AA81" s="25">
        <v>2026</v>
      </c>
    </row>
    <row r="82" spans="1:32" ht="30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7" t="s">
        <v>57</v>
      </c>
      <c r="S82" s="6" t="s">
        <v>16</v>
      </c>
      <c r="T82" s="5">
        <v>3929.1</v>
      </c>
      <c r="U82" s="5">
        <v>3929.1</v>
      </c>
      <c r="V82" s="5">
        <v>3929.1</v>
      </c>
      <c r="W82" s="5">
        <v>3929.1</v>
      </c>
      <c r="X82" s="5">
        <v>3929.1</v>
      </c>
      <c r="Y82" s="5">
        <v>3929.1</v>
      </c>
      <c r="Z82" s="3">
        <f>T82+U82+V82+W82+X82+Y82</f>
        <v>23574.6</v>
      </c>
      <c r="AA82" s="6">
        <v>2026</v>
      </c>
    </row>
    <row r="83" spans="1:32" ht="30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7" t="s">
        <v>58</v>
      </c>
      <c r="S83" s="6" t="s">
        <v>32</v>
      </c>
      <c r="T83" s="9">
        <v>2</v>
      </c>
      <c r="U83" s="9">
        <v>2</v>
      </c>
      <c r="V83" s="9">
        <v>2</v>
      </c>
      <c r="W83" s="9">
        <v>2</v>
      </c>
      <c r="X83" s="9">
        <v>2</v>
      </c>
      <c r="Y83" s="9">
        <v>2</v>
      </c>
      <c r="Z83" s="4">
        <f t="shared" si="18"/>
        <v>12</v>
      </c>
      <c r="AA83" s="6">
        <v>2026</v>
      </c>
    </row>
    <row r="84" spans="1:32" ht="46.15" customHeight="1" x14ac:dyDescent="0.25">
      <c r="A84" s="23" t="s">
        <v>11</v>
      </c>
      <c r="B84" s="23" t="s">
        <v>11</v>
      </c>
      <c r="C84" s="23" t="s">
        <v>21</v>
      </c>
      <c r="D84" s="23" t="s">
        <v>11</v>
      </c>
      <c r="E84" s="23" t="s">
        <v>21</v>
      </c>
      <c r="F84" s="23" t="s">
        <v>11</v>
      </c>
      <c r="G84" s="23" t="s">
        <v>20</v>
      </c>
      <c r="H84" s="23" t="s">
        <v>11</v>
      </c>
      <c r="I84" s="23" t="s">
        <v>19</v>
      </c>
      <c r="J84" s="23" t="s">
        <v>12</v>
      </c>
      <c r="K84" s="23" t="s">
        <v>11</v>
      </c>
      <c r="L84" s="23" t="s">
        <v>22</v>
      </c>
      <c r="M84" s="23" t="s">
        <v>20</v>
      </c>
      <c r="N84" s="23" t="s">
        <v>20</v>
      </c>
      <c r="O84" s="23" t="s">
        <v>20</v>
      </c>
      <c r="P84" s="23" t="s">
        <v>20</v>
      </c>
      <c r="Q84" s="23" t="s">
        <v>20</v>
      </c>
      <c r="R84" s="24" t="s">
        <v>56</v>
      </c>
      <c r="S84" s="25" t="s">
        <v>34</v>
      </c>
      <c r="T84" s="26">
        <v>150</v>
      </c>
      <c r="U84" s="26">
        <v>150</v>
      </c>
      <c r="V84" s="26">
        <v>150</v>
      </c>
      <c r="W84" s="26">
        <v>150</v>
      </c>
      <c r="X84" s="26">
        <v>150</v>
      </c>
      <c r="Y84" s="26">
        <v>150</v>
      </c>
      <c r="Z84" s="27">
        <f t="shared" si="18"/>
        <v>900</v>
      </c>
      <c r="AA84" s="25">
        <v>2026</v>
      </c>
    </row>
    <row r="85" spans="1:32" ht="30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7" t="s">
        <v>59</v>
      </c>
      <c r="S85" s="6" t="s">
        <v>16</v>
      </c>
      <c r="T85" s="5">
        <v>867.4</v>
      </c>
      <c r="U85" s="5">
        <v>867.4</v>
      </c>
      <c r="V85" s="5">
        <v>867.4</v>
      </c>
      <c r="W85" s="5">
        <v>867.4</v>
      </c>
      <c r="X85" s="5">
        <v>867.4</v>
      </c>
      <c r="Y85" s="5">
        <v>867.4</v>
      </c>
      <c r="Z85" s="3">
        <f t="shared" si="18"/>
        <v>5204.3999999999996</v>
      </c>
      <c r="AA85" s="6">
        <v>2026</v>
      </c>
    </row>
    <row r="86" spans="1:32" ht="30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7" t="s">
        <v>60</v>
      </c>
      <c r="S86" s="6" t="s">
        <v>16</v>
      </c>
      <c r="T86" s="5">
        <v>347</v>
      </c>
      <c r="U86" s="5">
        <v>347</v>
      </c>
      <c r="V86" s="5">
        <v>347</v>
      </c>
      <c r="W86" s="5">
        <v>347</v>
      </c>
      <c r="X86" s="5">
        <v>347</v>
      </c>
      <c r="Y86" s="5">
        <v>347</v>
      </c>
      <c r="Z86" s="3">
        <f t="shared" si="18"/>
        <v>2082</v>
      </c>
      <c r="AA86" s="6">
        <v>2026</v>
      </c>
    </row>
    <row r="87" spans="1:32" ht="30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7" t="s">
        <v>61</v>
      </c>
      <c r="S87" s="6" t="s">
        <v>32</v>
      </c>
      <c r="T87" s="9">
        <v>2</v>
      </c>
      <c r="U87" s="9">
        <v>2</v>
      </c>
      <c r="V87" s="9">
        <v>2</v>
      </c>
      <c r="W87" s="9">
        <v>2</v>
      </c>
      <c r="X87" s="9">
        <v>2</v>
      </c>
      <c r="Y87" s="9">
        <v>2</v>
      </c>
      <c r="Z87" s="4">
        <f t="shared" si="18"/>
        <v>12</v>
      </c>
      <c r="AA87" s="6">
        <v>2026</v>
      </c>
    </row>
    <row r="88" spans="1:32" ht="43.9" customHeight="1" x14ac:dyDescent="0.25">
      <c r="A88" s="23" t="s">
        <v>11</v>
      </c>
      <c r="B88" s="23" t="s">
        <v>11</v>
      </c>
      <c r="C88" s="23" t="s">
        <v>18</v>
      </c>
      <c r="D88" s="23" t="s">
        <v>11</v>
      </c>
      <c r="E88" s="23" t="s">
        <v>21</v>
      </c>
      <c r="F88" s="23" t="s">
        <v>11</v>
      </c>
      <c r="G88" s="23" t="s">
        <v>20</v>
      </c>
      <c r="H88" s="23" t="s">
        <v>11</v>
      </c>
      <c r="I88" s="23" t="s">
        <v>19</v>
      </c>
      <c r="J88" s="23" t="s">
        <v>12</v>
      </c>
      <c r="K88" s="23" t="s">
        <v>11</v>
      </c>
      <c r="L88" s="23" t="s">
        <v>22</v>
      </c>
      <c r="M88" s="23" t="s">
        <v>20</v>
      </c>
      <c r="N88" s="23" t="s">
        <v>20</v>
      </c>
      <c r="O88" s="23" t="s">
        <v>20</v>
      </c>
      <c r="P88" s="23" t="s">
        <v>20</v>
      </c>
      <c r="Q88" s="23" t="s">
        <v>20</v>
      </c>
      <c r="R88" s="24" t="s">
        <v>56</v>
      </c>
      <c r="S88" s="25" t="s">
        <v>34</v>
      </c>
      <c r="T88" s="26">
        <v>200</v>
      </c>
      <c r="U88" s="26">
        <v>200</v>
      </c>
      <c r="V88" s="26">
        <v>200</v>
      </c>
      <c r="W88" s="26">
        <v>200</v>
      </c>
      <c r="X88" s="26">
        <v>200</v>
      </c>
      <c r="Y88" s="26">
        <v>200</v>
      </c>
      <c r="Z88" s="27">
        <f t="shared" si="18"/>
        <v>1200</v>
      </c>
      <c r="AA88" s="25">
        <v>2026</v>
      </c>
    </row>
    <row r="89" spans="1:32" ht="3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62</v>
      </c>
      <c r="S89" s="6" t="s">
        <v>16</v>
      </c>
      <c r="T89" s="5">
        <v>1686</v>
      </c>
      <c r="U89" s="5">
        <v>1686</v>
      </c>
      <c r="V89" s="5">
        <v>1686</v>
      </c>
      <c r="W89" s="5">
        <v>1686</v>
      </c>
      <c r="X89" s="5">
        <v>1686</v>
      </c>
      <c r="Y89" s="5">
        <v>1686</v>
      </c>
      <c r="Z89" s="3">
        <f t="shared" si="18"/>
        <v>10116</v>
      </c>
      <c r="AA89" s="6">
        <v>2026</v>
      </c>
    </row>
    <row r="90" spans="1:32" ht="30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7" t="s">
        <v>63</v>
      </c>
      <c r="S90" s="6" t="s">
        <v>16</v>
      </c>
      <c r="T90" s="5">
        <v>270</v>
      </c>
      <c r="U90" s="5">
        <v>270</v>
      </c>
      <c r="V90" s="5">
        <v>270</v>
      </c>
      <c r="W90" s="5">
        <v>270</v>
      </c>
      <c r="X90" s="5">
        <v>270</v>
      </c>
      <c r="Y90" s="5">
        <v>270</v>
      </c>
      <c r="Z90" s="3">
        <f t="shared" si="18"/>
        <v>1620</v>
      </c>
      <c r="AA90" s="6">
        <v>2026</v>
      </c>
    </row>
    <row r="91" spans="1:32" s="1" customFormat="1" ht="30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7" t="s">
        <v>64</v>
      </c>
      <c r="S91" s="6" t="s">
        <v>32</v>
      </c>
      <c r="T91" s="9">
        <v>2</v>
      </c>
      <c r="U91" s="9">
        <v>2</v>
      </c>
      <c r="V91" s="9">
        <v>2</v>
      </c>
      <c r="W91" s="9">
        <v>2</v>
      </c>
      <c r="X91" s="9">
        <v>2</v>
      </c>
      <c r="Y91" s="9">
        <v>2</v>
      </c>
      <c r="Z91" s="4">
        <f t="shared" ref="Z91" si="23">T91+U91+V91+W91+X91+Y91</f>
        <v>12</v>
      </c>
      <c r="AA91" s="6">
        <v>2026</v>
      </c>
      <c r="AB91" s="68"/>
      <c r="AC91" s="18"/>
      <c r="AD91" s="18"/>
    </row>
    <row r="92" spans="1:32" ht="50.45" customHeight="1" x14ac:dyDescent="0.25">
      <c r="A92" s="23" t="s">
        <v>11</v>
      </c>
      <c r="B92" s="23" t="s">
        <v>12</v>
      </c>
      <c r="C92" s="23" t="s">
        <v>13</v>
      </c>
      <c r="D92" s="23" t="s">
        <v>11</v>
      </c>
      <c r="E92" s="23" t="s">
        <v>21</v>
      </c>
      <c r="F92" s="23" t="s">
        <v>11</v>
      </c>
      <c r="G92" s="23" t="s">
        <v>20</v>
      </c>
      <c r="H92" s="23" t="s">
        <v>11</v>
      </c>
      <c r="I92" s="23" t="s">
        <v>19</v>
      </c>
      <c r="J92" s="23" t="s">
        <v>12</v>
      </c>
      <c r="K92" s="23" t="s">
        <v>11</v>
      </c>
      <c r="L92" s="23" t="s">
        <v>22</v>
      </c>
      <c r="M92" s="23" t="s">
        <v>20</v>
      </c>
      <c r="N92" s="23" t="s">
        <v>20</v>
      </c>
      <c r="O92" s="23" t="s">
        <v>20</v>
      </c>
      <c r="P92" s="23" t="s">
        <v>20</v>
      </c>
      <c r="Q92" s="23" t="s">
        <v>20</v>
      </c>
      <c r="R92" s="24" t="s">
        <v>56</v>
      </c>
      <c r="S92" s="25" t="s">
        <v>34</v>
      </c>
      <c r="T92" s="26">
        <v>24827.1</v>
      </c>
      <c r="U92" s="26">
        <v>23300.7</v>
      </c>
      <c r="V92" s="26">
        <v>23300.7</v>
      </c>
      <c r="W92" s="26">
        <v>21794.400000000001</v>
      </c>
      <c r="X92" s="26">
        <v>21794.400000000001</v>
      </c>
      <c r="Y92" s="26">
        <v>21794.400000000001</v>
      </c>
      <c r="Z92" s="27">
        <f t="shared" si="18"/>
        <v>136811.69999999998</v>
      </c>
      <c r="AA92" s="25">
        <v>2026</v>
      </c>
    </row>
    <row r="93" spans="1:32" s="10" customFormat="1" ht="4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7" t="s">
        <v>88</v>
      </c>
      <c r="S93" s="6" t="s">
        <v>38</v>
      </c>
      <c r="T93" s="5">
        <v>2987.6</v>
      </c>
      <c r="U93" s="5">
        <v>2987.6</v>
      </c>
      <c r="V93" s="5">
        <v>2987.6</v>
      </c>
      <c r="W93" s="5">
        <v>2987.6</v>
      </c>
      <c r="X93" s="5">
        <v>2987.6</v>
      </c>
      <c r="Y93" s="5">
        <v>2987.6</v>
      </c>
      <c r="Z93" s="3">
        <f>(T93+U93+V93+W93+X93+Y93)</f>
        <v>17925.599999999999</v>
      </c>
      <c r="AA93" s="6">
        <v>2026</v>
      </c>
      <c r="AB93" s="68"/>
      <c r="AC93" s="18"/>
      <c r="AD93" s="18"/>
      <c r="AE93" s="1"/>
      <c r="AF93" s="1"/>
    </row>
    <row r="94" spans="1:32" s="10" customFormat="1" ht="47.45" customHeight="1" x14ac:dyDescent="0.25">
      <c r="A94" s="23" t="s">
        <v>11</v>
      </c>
      <c r="B94" s="23" t="s">
        <v>12</v>
      </c>
      <c r="C94" s="23" t="s">
        <v>13</v>
      </c>
      <c r="D94" s="23" t="s">
        <v>11</v>
      </c>
      <c r="E94" s="23" t="s">
        <v>21</v>
      </c>
      <c r="F94" s="23" t="s">
        <v>11</v>
      </c>
      <c r="G94" s="23" t="s">
        <v>20</v>
      </c>
      <c r="H94" s="23" t="s">
        <v>11</v>
      </c>
      <c r="I94" s="23" t="s">
        <v>19</v>
      </c>
      <c r="J94" s="23" t="s">
        <v>12</v>
      </c>
      <c r="K94" s="23" t="s">
        <v>11</v>
      </c>
      <c r="L94" s="23" t="s">
        <v>22</v>
      </c>
      <c r="M94" s="23" t="s">
        <v>20</v>
      </c>
      <c r="N94" s="23" t="s">
        <v>20</v>
      </c>
      <c r="O94" s="23" t="s">
        <v>20</v>
      </c>
      <c r="P94" s="23" t="s">
        <v>20</v>
      </c>
      <c r="Q94" s="23" t="s">
        <v>20</v>
      </c>
      <c r="R94" s="24" t="s">
        <v>89</v>
      </c>
      <c r="S94" s="25" t="s">
        <v>34</v>
      </c>
      <c r="T94" s="27">
        <v>500</v>
      </c>
      <c r="U94" s="27">
        <v>500</v>
      </c>
      <c r="V94" s="27">
        <v>500</v>
      </c>
      <c r="W94" s="27">
        <v>350</v>
      </c>
      <c r="X94" s="27">
        <v>350</v>
      </c>
      <c r="Y94" s="27">
        <v>350</v>
      </c>
      <c r="Z94" s="27">
        <f t="shared" si="18"/>
        <v>2550</v>
      </c>
      <c r="AA94" s="25">
        <v>2026</v>
      </c>
      <c r="AB94" s="68"/>
      <c r="AC94" s="18"/>
      <c r="AD94" s="18"/>
      <c r="AE94" s="1"/>
      <c r="AF94" s="1"/>
    </row>
    <row r="95" spans="1:32" s="1" customFormat="1" ht="4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7" t="s">
        <v>91</v>
      </c>
      <c r="S95" s="6" t="s">
        <v>32</v>
      </c>
      <c r="T95" s="8">
        <v>15</v>
      </c>
      <c r="U95" s="8">
        <v>15</v>
      </c>
      <c r="V95" s="8">
        <v>15</v>
      </c>
      <c r="W95" s="8">
        <v>15</v>
      </c>
      <c r="X95" s="8">
        <v>15</v>
      </c>
      <c r="Y95" s="8">
        <v>15</v>
      </c>
      <c r="Z95" s="4">
        <f t="shared" si="18"/>
        <v>90</v>
      </c>
      <c r="AA95" s="6">
        <v>2026</v>
      </c>
      <c r="AB95" s="68"/>
      <c r="AC95" s="18"/>
      <c r="AD95" s="18"/>
    </row>
    <row r="96" spans="1:32" s="10" customFormat="1" ht="33.6" customHeight="1" x14ac:dyDescent="0.25">
      <c r="A96" s="23" t="s">
        <v>11</v>
      </c>
      <c r="B96" s="23" t="s">
        <v>12</v>
      </c>
      <c r="C96" s="23" t="s">
        <v>13</v>
      </c>
      <c r="D96" s="23" t="s">
        <v>11</v>
      </c>
      <c r="E96" s="23" t="s">
        <v>21</v>
      </c>
      <c r="F96" s="23" t="s">
        <v>11</v>
      </c>
      <c r="G96" s="23" t="s">
        <v>20</v>
      </c>
      <c r="H96" s="23" t="s">
        <v>11</v>
      </c>
      <c r="I96" s="23" t="s">
        <v>19</v>
      </c>
      <c r="J96" s="23" t="s">
        <v>12</v>
      </c>
      <c r="K96" s="23" t="s">
        <v>46</v>
      </c>
      <c r="L96" s="23" t="s">
        <v>13</v>
      </c>
      <c r="M96" s="23" t="s">
        <v>18</v>
      </c>
      <c r="N96" s="23" t="s">
        <v>21</v>
      </c>
      <c r="O96" s="23" t="s">
        <v>12</v>
      </c>
      <c r="P96" s="23" t="s">
        <v>19</v>
      </c>
      <c r="Q96" s="23" t="s">
        <v>11</v>
      </c>
      <c r="R96" s="24" t="s">
        <v>114</v>
      </c>
      <c r="S96" s="25" t="s">
        <v>34</v>
      </c>
      <c r="T96" s="27">
        <v>100000</v>
      </c>
      <c r="U96" s="27">
        <v>100000</v>
      </c>
      <c r="V96" s="26"/>
      <c r="W96" s="26"/>
      <c r="X96" s="26"/>
      <c r="Y96" s="26"/>
      <c r="Z96" s="27">
        <f>T96+U96</f>
        <v>200000</v>
      </c>
      <c r="AA96" s="25">
        <v>2022</v>
      </c>
      <c r="AB96" s="68"/>
      <c r="AC96" s="52"/>
      <c r="AD96" s="18"/>
      <c r="AE96" s="1"/>
      <c r="AF96" s="1"/>
    </row>
    <row r="97" spans="1:32" s="10" customFormat="1" ht="30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7" t="s">
        <v>90</v>
      </c>
      <c r="S97" s="6" t="s">
        <v>31</v>
      </c>
      <c r="T97" s="8">
        <v>1</v>
      </c>
      <c r="U97" s="8">
        <v>1</v>
      </c>
      <c r="V97" s="8"/>
      <c r="W97" s="8"/>
      <c r="X97" s="8"/>
      <c r="Y97" s="8"/>
      <c r="Z97" s="4">
        <f t="shared" ref="Z97" si="24">T97+U97+V97+W97+X97+Y97</f>
        <v>2</v>
      </c>
      <c r="AA97" s="6">
        <v>2022</v>
      </c>
      <c r="AB97" s="68"/>
      <c r="AC97" s="52"/>
      <c r="AD97" s="18"/>
      <c r="AE97" s="1"/>
      <c r="AF97" s="1"/>
    </row>
    <row r="98" spans="1:32" s="10" customFormat="1" ht="60" customHeight="1" x14ac:dyDescent="0.25">
      <c r="A98" s="23" t="s">
        <v>11</v>
      </c>
      <c r="B98" s="23" t="s">
        <v>12</v>
      </c>
      <c r="C98" s="23" t="s">
        <v>13</v>
      </c>
      <c r="D98" s="23" t="s">
        <v>11</v>
      </c>
      <c r="E98" s="23" t="s">
        <v>21</v>
      </c>
      <c r="F98" s="23" t="s">
        <v>11</v>
      </c>
      <c r="G98" s="23" t="s">
        <v>20</v>
      </c>
      <c r="H98" s="23" t="s">
        <v>11</v>
      </c>
      <c r="I98" s="23" t="s">
        <v>19</v>
      </c>
      <c r="J98" s="23" t="s">
        <v>12</v>
      </c>
      <c r="K98" s="23" t="s">
        <v>11</v>
      </c>
      <c r="L98" s="23" t="s">
        <v>22</v>
      </c>
      <c r="M98" s="23" t="s">
        <v>20</v>
      </c>
      <c r="N98" s="23" t="s">
        <v>20</v>
      </c>
      <c r="O98" s="23" t="s">
        <v>20</v>
      </c>
      <c r="P98" s="23" t="s">
        <v>20</v>
      </c>
      <c r="Q98" s="23" t="s">
        <v>20</v>
      </c>
      <c r="R98" s="24" t="s">
        <v>120</v>
      </c>
      <c r="S98" s="25" t="s">
        <v>34</v>
      </c>
      <c r="T98" s="27">
        <f>55000+50</f>
        <v>55050</v>
      </c>
      <c r="U98" s="65"/>
      <c r="V98" s="65"/>
      <c r="W98" s="65"/>
      <c r="X98" s="65"/>
      <c r="Y98" s="65"/>
      <c r="Z98" s="27">
        <f>T98+U98</f>
        <v>55050</v>
      </c>
      <c r="AA98" s="25">
        <v>2021</v>
      </c>
      <c r="AB98" s="68" t="s">
        <v>133</v>
      </c>
      <c r="AC98" s="52"/>
      <c r="AD98" s="18"/>
      <c r="AE98" s="1"/>
      <c r="AF98" s="1"/>
    </row>
    <row r="99" spans="1:32" s="10" customFormat="1" ht="33.6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7" t="s">
        <v>121</v>
      </c>
      <c r="S99" s="6" t="s">
        <v>31</v>
      </c>
      <c r="T99" s="8">
        <v>13</v>
      </c>
      <c r="U99" s="66"/>
      <c r="V99" s="66"/>
      <c r="W99" s="66"/>
      <c r="X99" s="66"/>
      <c r="Y99" s="66"/>
      <c r="Z99" s="4">
        <f t="shared" ref="Z99" si="25">T99+U99+V99+W99+X99+Y99</f>
        <v>13</v>
      </c>
      <c r="AA99" s="6">
        <v>2021</v>
      </c>
      <c r="AB99" s="68"/>
      <c r="AC99" s="52"/>
      <c r="AD99" s="18"/>
      <c r="AE99" s="1"/>
      <c r="AF99" s="1"/>
    </row>
    <row r="100" spans="1:32" s="10" customFormat="1" ht="39.6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 t="s">
        <v>52</v>
      </c>
      <c r="S100" s="45" t="s">
        <v>34</v>
      </c>
      <c r="T100" s="46">
        <f t="shared" ref="T100:Z100" si="26">T101</f>
        <v>0</v>
      </c>
      <c r="U100" s="46">
        <f t="shared" si="26"/>
        <v>0</v>
      </c>
      <c r="V100" s="46">
        <f t="shared" si="26"/>
        <v>0</v>
      </c>
      <c r="W100" s="46">
        <f t="shared" si="26"/>
        <v>0</v>
      </c>
      <c r="X100" s="46">
        <f t="shared" si="26"/>
        <v>0</v>
      </c>
      <c r="Y100" s="46">
        <f t="shared" si="26"/>
        <v>0</v>
      </c>
      <c r="Z100" s="46">
        <f t="shared" si="26"/>
        <v>0</v>
      </c>
      <c r="AA100" s="45">
        <v>2026</v>
      </c>
      <c r="AB100" s="68"/>
      <c r="AC100" s="18"/>
      <c r="AD100" s="18"/>
      <c r="AE100" s="1"/>
      <c r="AF100" s="1"/>
    </row>
    <row r="101" spans="1:32" s="1" customFormat="1" ht="53.45" customHeight="1" x14ac:dyDescent="0.25">
      <c r="A101" s="47"/>
      <c r="B101" s="47"/>
      <c r="C101" s="47"/>
      <c r="D101" s="47"/>
      <c r="E101" s="47"/>
      <c r="F101" s="47"/>
      <c r="G101" s="47"/>
      <c r="H101" s="47"/>
      <c r="I101" s="48"/>
      <c r="J101" s="48"/>
      <c r="K101" s="48"/>
      <c r="L101" s="48"/>
      <c r="M101" s="48"/>
      <c r="N101" s="48"/>
      <c r="O101" s="48"/>
      <c r="P101" s="48"/>
      <c r="Q101" s="48"/>
      <c r="R101" s="49" t="s">
        <v>17</v>
      </c>
      <c r="S101" s="50" t="s">
        <v>34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0">
        <v>2026</v>
      </c>
      <c r="AB101" s="68"/>
      <c r="AC101" s="18"/>
      <c r="AD101" s="18"/>
    </row>
    <row r="102" spans="1:32" s="1" customFormat="1" ht="45" x14ac:dyDescent="0.25">
      <c r="A102" s="6"/>
      <c r="B102" s="6"/>
      <c r="C102" s="6"/>
      <c r="D102" s="6"/>
      <c r="E102" s="6"/>
      <c r="F102" s="6"/>
      <c r="G102" s="6"/>
      <c r="H102" s="6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117</v>
      </c>
      <c r="S102" s="6" t="s">
        <v>31</v>
      </c>
      <c r="T102" s="9">
        <v>24</v>
      </c>
      <c r="U102" s="9">
        <v>24</v>
      </c>
      <c r="V102" s="9">
        <v>24</v>
      </c>
      <c r="W102" s="9">
        <v>24</v>
      </c>
      <c r="X102" s="9">
        <v>24</v>
      </c>
      <c r="Y102" s="9">
        <v>24</v>
      </c>
      <c r="Z102" s="4">
        <f>T102+U102+V102+W102+X102+Y102</f>
        <v>144</v>
      </c>
      <c r="AA102" s="6">
        <v>2026</v>
      </c>
      <c r="AB102" s="68"/>
      <c r="AC102" s="18"/>
      <c r="AD102" s="18"/>
    </row>
    <row r="103" spans="1:32" s="1" customFormat="1" ht="60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 t="s">
        <v>118</v>
      </c>
      <c r="S103" s="25" t="s">
        <v>28</v>
      </c>
      <c r="T103" s="23" t="s">
        <v>12</v>
      </c>
      <c r="U103" s="23" t="s">
        <v>12</v>
      </c>
      <c r="V103" s="23" t="s">
        <v>12</v>
      </c>
      <c r="W103" s="23" t="s">
        <v>12</v>
      </c>
      <c r="X103" s="23" t="s">
        <v>12</v>
      </c>
      <c r="Y103" s="23" t="s">
        <v>12</v>
      </c>
      <c r="Z103" s="60" t="s">
        <v>12</v>
      </c>
      <c r="AA103" s="25">
        <v>2026</v>
      </c>
      <c r="AB103" s="68"/>
      <c r="AC103" s="18"/>
      <c r="AD103" s="18"/>
    </row>
    <row r="104" spans="1:32" s="1" customFormat="1" ht="3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" t="s">
        <v>113</v>
      </c>
      <c r="S104" s="6" t="s">
        <v>31</v>
      </c>
      <c r="T104" s="9">
        <v>5</v>
      </c>
      <c r="U104" s="9">
        <v>5</v>
      </c>
      <c r="V104" s="9">
        <v>5</v>
      </c>
      <c r="W104" s="9">
        <v>5</v>
      </c>
      <c r="X104" s="9">
        <v>5</v>
      </c>
      <c r="Y104" s="9">
        <v>5</v>
      </c>
      <c r="Z104" s="4">
        <f>T104+U104+V104+W104+X104+Y104</f>
        <v>30</v>
      </c>
      <c r="AA104" s="6">
        <v>2026</v>
      </c>
      <c r="AB104" s="68"/>
      <c r="AC104" s="18"/>
      <c r="AD104" s="18"/>
    </row>
    <row r="105" spans="1:32" ht="44.25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 t="s">
        <v>104</v>
      </c>
      <c r="S105" s="25" t="s">
        <v>28</v>
      </c>
      <c r="T105" s="59">
        <v>1</v>
      </c>
      <c r="U105" s="59">
        <v>1</v>
      </c>
      <c r="V105" s="59">
        <v>1</v>
      </c>
      <c r="W105" s="59">
        <v>1</v>
      </c>
      <c r="X105" s="59">
        <v>1</v>
      </c>
      <c r="Y105" s="59">
        <v>1</v>
      </c>
      <c r="Z105" s="61">
        <v>1</v>
      </c>
      <c r="AA105" s="25">
        <v>2026</v>
      </c>
    </row>
    <row r="106" spans="1:32" ht="28.1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7" t="s">
        <v>105</v>
      </c>
      <c r="S106" s="6" t="s">
        <v>32</v>
      </c>
      <c r="T106" s="8">
        <v>45</v>
      </c>
      <c r="U106" s="8">
        <v>45</v>
      </c>
      <c r="V106" s="8">
        <v>45</v>
      </c>
      <c r="W106" s="8">
        <v>45</v>
      </c>
      <c r="X106" s="8">
        <v>45</v>
      </c>
      <c r="Y106" s="8">
        <v>45</v>
      </c>
      <c r="Z106" s="4">
        <f>T106+U106+V106+W106+X106+Y106</f>
        <v>270</v>
      </c>
      <c r="AA106" s="6">
        <v>2026</v>
      </c>
    </row>
    <row r="107" spans="1:32" ht="78" customHeight="1" x14ac:dyDescent="0.25">
      <c r="A107" s="47"/>
      <c r="B107" s="47"/>
      <c r="C107" s="47"/>
      <c r="D107" s="47"/>
      <c r="E107" s="47"/>
      <c r="F107" s="47"/>
      <c r="G107" s="47"/>
      <c r="H107" s="47"/>
      <c r="I107" s="48"/>
      <c r="J107" s="48"/>
      <c r="K107" s="48"/>
      <c r="L107" s="48"/>
      <c r="M107" s="48"/>
      <c r="N107" s="48"/>
      <c r="O107" s="48"/>
      <c r="P107" s="48"/>
      <c r="Q107" s="48"/>
      <c r="R107" s="49" t="s">
        <v>29</v>
      </c>
      <c r="S107" s="47" t="s">
        <v>34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0">
        <v>2026</v>
      </c>
    </row>
    <row r="108" spans="1:32" ht="30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7" t="s">
        <v>106</v>
      </c>
      <c r="S108" s="6" t="s">
        <v>32</v>
      </c>
      <c r="T108" s="9">
        <f t="shared" ref="T108:Y108" si="27">T113</f>
        <v>200</v>
      </c>
      <c r="U108" s="9">
        <f t="shared" si="27"/>
        <v>200</v>
      </c>
      <c r="V108" s="9">
        <f t="shared" si="27"/>
        <v>200</v>
      </c>
      <c r="W108" s="9">
        <f t="shared" si="27"/>
        <v>200</v>
      </c>
      <c r="X108" s="9">
        <f>X113</f>
        <v>200</v>
      </c>
      <c r="Y108" s="9">
        <f t="shared" si="27"/>
        <v>200</v>
      </c>
      <c r="Z108" s="4">
        <f>T108+U108+V108+W108+X108+Y108</f>
        <v>1200</v>
      </c>
      <c r="AA108" s="6">
        <v>2026</v>
      </c>
    </row>
    <row r="109" spans="1:32" s="1" customFormat="1" ht="4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" t="s">
        <v>119</v>
      </c>
      <c r="S109" s="6" t="s">
        <v>34</v>
      </c>
      <c r="T109" s="5">
        <f t="shared" ref="T109:Y109" si="28">T113*1.6</f>
        <v>320</v>
      </c>
      <c r="U109" s="5">
        <f t="shared" si="28"/>
        <v>320</v>
      </c>
      <c r="V109" s="5">
        <f t="shared" si="28"/>
        <v>320</v>
      </c>
      <c r="W109" s="5">
        <f t="shared" si="28"/>
        <v>320</v>
      </c>
      <c r="X109" s="5">
        <f t="shared" si="28"/>
        <v>320</v>
      </c>
      <c r="Y109" s="5">
        <f t="shared" si="28"/>
        <v>320</v>
      </c>
      <c r="Z109" s="3">
        <f>T109+U109+V109+W109+X109+Y109</f>
        <v>1920</v>
      </c>
      <c r="AA109" s="6">
        <v>2026</v>
      </c>
      <c r="AB109" s="68"/>
      <c r="AC109" s="18"/>
      <c r="AD109" s="18"/>
    </row>
    <row r="110" spans="1:32" ht="58.9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 t="s">
        <v>107</v>
      </c>
      <c r="S110" s="25" t="s">
        <v>28</v>
      </c>
      <c r="T110" s="59">
        <v>1</v>
      </c>
      <c r="U110" s="59">
        <v>1</v>
      </c>
      <c r="V110" s="59">
        <v>1</v>
      </c>
      <c r="W110" s="59">
        <v>1</v>
      </c>
      <c r="X110" s="59">
        <v>1</v>
      </c>
      <c r="Y110" s="59">
        <v>1</v>
      </c>
      <c r="Z110" s="61">
        <v>1</v>
      </c>
      <c r="AA110" s="25">
        <v>2026</v>
      </c>
    </row>
    <row r="111" spans="1:32" ht="30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7" t="s">
        <v>108</v>
      </c>
      <c r="S111" s="6" t="s">
        <v>32</v>
      </c>
      <c r="T111" s="9">
        <v>125</v>
      </c>
      <c r="U111" s="9">
        <v>125</v>
      </c>
      <c r="V111" s="9">
        <v>125</v>
      </c>
      <c r="W111" s="9">
        <v>125</v>
      </c>
      <c r="X111" s="9">
        <v>125</v>
      </c>
      <c r="Y111" s="9">
        <v>125</v>
      </c>
      <c r="Z111" s="4">
        <f>T111+U111+V111+W111+X111+Y111</f>
        <v>750</v>
      </c>
      <c r="AA111" s="6">
        <v>2026</v>
      </c>
    </row>
    <row r="112" spans="1:32" s="10" customFormat="1" ht="60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 t="s">
        <v>109</v>
      </c>
      <c r="S112" s="25" t="s">
        <v>28</v>
      </c>
      <c r="T112" s="59">
        <v>1</v>
      </c>
      <c r="U112" s="59">
        <v>1</v>
      </c>
      <c r="V112" s="59">
        <v>1</v>
      </c>
      <c r="W112" s="59">
        <v>1</v>
      </c>
      <c r="X112" s="59">
        <v>1</v>
      </c>
      <c r="Y112" s="59">
        <v>1</v>
      </c>
      <c r="Z112" s="61">
        <v>1</v>
      </c>
      <c r="AA112" s="25">
        <v>2026</v>
      </c>
      <c r="AB112" s="68"/>
      <c r="AC112" s="18"/>
      <c r="AD112" s="18"/>
      <c r="AE112" s="1"/>
      <c r="AF112" s="1"/>
    </row>
    <row r="113" spans="1:32" s="1" customFormat="1" ht="45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7" t="s">
        <v>110</v>
      </c>
      <c r="S113" s="6" t="s">
        <v>32</v>
      </c>
      <c r="T113" s="9">
        <v>200</v>
      </c>
      <c r="U113" s="9">
        <v>200</v>
      </c>
      <c r="V113" s="9">
        <v>200</v>
      </c>
      <c r="W113" s="9">
        <v>200</v>
      </c>
      <c r="X113" s="9">
        <v>200</v>
      </c>
      <c r="Y113" s="9">
        <v>200</v>
      </c>
      <c r="Z113" s="4">
        <f>T113+U113+V113+W113+X113+Y113</f>
        <v>1200</v>
      </c>
      <c r="AA113" s="8">
        <v>2026</v>
      </c>
      <c r="AB113" s="68"/>
      <c r="AC113" s="18"/>
      <c r="AD113" s="18"/>
    </row>
    <row r="114" spans="1:32" s="2" customFormat="1" ht="45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 t="s">
        <v>111</v>
      </c>
      <c r="S114" s="25" t="s">
        <v>28</v>
      </c>
      <c r="T114" s="59">
        <v>1</v>
      </c>
      <c r="U114" s="59">
        <v>1</v>
      </c>
      <c r="V114" s="59">
        <v>1</v>
      </c>
      <c r="W114" s="59">
        <v>1</v>
      </c>
      <c r="X114" s="59">
        <v>1</v>
      </c>
      <c r="Y114" s="59">
        <v>1</v>
      </c>
      <c r="Z114" s="61">
        <v>1</v>
      </c>
      <c r="AA114" s="25">
        <v>2026</v>
      </c>
      <c r="AB114" s="70"/>
      <c r="AC114" s="16"/>
      <c r="AD114" s="16"/>
      <c r="AE114" s="17"/>
      <c r="AF114" s="17"/>
    </row>
    <row r="115" spans="1:32" s="10" customFormat="1" ht="46.1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3" t="s">
        <v>42</v>
      </c>
      <c r="S115" s="6" t="s">
        <v>32</v>
      </c>
      <c r="T115" s="9">
        <v>1000</v>
      </c>
      <c r="U115" s="9">
        <v>1000</v>
      </c>
      <c r="V115" s="9">
        <v>1000</v>
      </c>
      <c r="W115" s="9">
        <v>1000</v>
      </c>
      <c r="X115" s="9">
        <v>1000</v>
      </c>
      <c r="Y115" s="9">
        <v>1000</v>
      </c>
      <c r="Z115" s="4">
        <f>T115+U115+V115+W115+X115+Y115</f>
        <v>6000</v>
      </c>
      <c r="AA115" s="6">
        <v>2026</v>
      </c>
      <c r="AB115" s="68"/>
      <c r="AC115" s="18"/>
      <c r="AD115" s="18"/>
      <c r="AE115" s="1"/>
      <c r="AF115" s="1"/>
    </row>
    <row r="116" spans="1:32" s="10" customForma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  <c r="S116" s="40"/>
      <c r="T116" s="41"/>
      <c r="U116" s="41"/>
      <c r="V116" s="41"/>
      <c r="W116" s="41"/>
      <c r="X116" s="41"/>
      <c r="Y116" s="41"/>
      <c r="Z116" s="42"/>
      <c r="AA116" s="40"/>
      <c r="AB116" s="68"/>
      <c r="AC116" s="18"/>
      <c r="AD116" s="18"/>
      <c r="AE116" s="1"/>
      <c r="AF116" s="1"/>
    </row>
    <row r="117" spans="1:32" s="10" customFormat="1" x14ac:dyDescent="0.25">
      <c r="A117" s="85" t="s">
        <v>30</v>
      </c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68"/>
      <c r="AC117" s="18"/>
      <c r="AD117" s="18"/>
      <c r="AE117" s="1"/>
      <c r="AF117" s="1"/>
    </row>
    <row r="118" spans="1:32" ht="31.1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63"/>
      <c r="S118" s="63"/>
      <c r="T118" s="63"/>
      <c r="U118" s="63"/>
      <c r="V118" s="63"/>
      <c r="W118" s="63"/>
      <c r="X118" s="63"/>
      <c r="Y118" s="63"/>
      <c r="Z118" s="63"/>
      <c r="AA118" s="62" t="s">
        <v>48</v>
      </c>
    </row>
    <row r="119" spans="1:32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63"/>
      <c r="S119" s="63"/>
      <c r="T119" s="63"/>
      <c r="U119" s="63"/>
      <c r="V119" s="63"/>
      <c r="W119" s="63"/>
      <c r="X119" s="63"/>
      <c r="Y119" s="63"/>
      <c r="Z119" s="63"/>
      <c r="AA119" s="62"/>
    </row>
    <row r="120" spans="1:32" ht="16.5" x14ac:dyDescent="0.25">
      <c r="A120" s="74" t="s">
        <v>122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</row>
  </sheetData>
  <mergeCells count="26">
    <mergeCell ref="V1:AA1"/>
    <mergeCell ref="A117:AA117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A5:AA5"/>
    <mergeCell ref="A6:AA6"/>
    <mergeCell ref="A8:AA8"/>
    <mergeCell ref="A120:AA120"/>
    <mergeCell ref="R31:R34"/>
    <mergeCell ref="S31:S34"/>
    <mergeCell ref="R56:R57"/>
    <mergeCell ref="S56:S57"/>
    <mergeCell ref="R60:R62"/>
    <mergeCell ref="S60:S62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2021-02-02T14:42:12Z</dcterms:modified>
</cp:coreProperties>
</file>